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defaultThemeVersion="166925"/>
  <mc:AlternateContent xmlns:mc="http://schemas.openxmlformats.org/markup-compatibility/2006">
    <mc:Choice Requires="x15">
      <x15ac:absPath xmlns:x15ac="http://schemas.microsoft.com/office/spreadsheetml/2010/11/ac" url="C:\Users\tc42007\Downloads\居宅・厚労省・参考様式\"/>
    </mc:Choice>
  </mc:AlternateContent>
  <xr:revisionPtr revIDLastSave="0" documentId="13_ncr:1_{880A0236-B4C9-40F4-AFA9-AB2222B96319}" xr6:coauthVersionLast="47" xr6:coauthVersionMax="47" xr10:uidLastSave="{00000000-0000-0000-0000-000000000000}"/>
  <bookViews>
    <workbookView xWindow="-120" yWindow="-120" windowWidth="20730" windowHeight="11160" tabRatio="665" activeTab="1" xr2:uid="{00000000-000D-0000-FFFF-FFFF00000000}"/>
  </bookViews>
  <sheets>
    <sheet name="【記載例】居宅介護支援" sheetId="10" r:id="rId1"/>
    <sheet name="居宅介護支援" sheetId="1" r:id="rId2"/>
    <sheet name="記入方法" sheetId="5" r:id="rId3"/>
  </sheets>
  <definedNames>
    <definedName name="_xlnm.Print_Area" localSheetId="0">【記載例】居宅介護支援!$A$1:$BD$51</definedName>
    <definedName name="_xlnm.Print_Area" localSheetId="2">記入方法!$A$1:$O$77</definedName>
    <definedName name="_xlnm.Print_Area" localSheetId="1">居宅介護支援!$A$1:$BD$51</definedName>
    <definedName name="_xlnm.Print_Titles" localSheetId="0">【記載例】居宅介護支援!$1:$13</definedName>
    <definedName name="_xlnm.Print_Titles" localSheetId="1">居宅介護支援!$1:$13</definedName>
    <definedName name="介護支援専門員">#REF!</definedName>
    <definedName name="介護予防支援担当職員">#REF!</definedName>
    <definedName name="管理者">#REF!</definedName>
    <definedName name="職種">#REF!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7"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<sst xmlns="http://schemas.openxmlformats.org/spreadsheetml/2006/main" count="238" uniqueCount="120">
  <si>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</si>
  <si>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</si>
  <si>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</si>
  <si>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</si>
  <si>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</si>
  <si>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</si>
  <si>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</si>
  <si>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</si>
  <si>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</si>
  <si>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</si>
  <si>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</si>
  <si>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</si>
  <si>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</si>
  <si>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</si>
  <si>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</si>
  <si>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</si>
  <si>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</si>
  <si>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</si>
  <si>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</si>
  <si>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</si>
  <si>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</si>
  <si>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</si>
  <si>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</si>
  <si>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</si>
  <si>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</si>
  <si>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</si>
  <si>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</si>
  <si>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</si>
  <si>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</si>
  <si>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</si>
  <si>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</si>
  <si>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</si>
  <si>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</si>
  <si>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</si>
  <si>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</si>
  <si>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</si>
  <si>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</si>
  <si>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</si>
  <si>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</si>
  <si>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</si>
  <si>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</si>
  <si>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</si>
  <si>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</si>
  <si>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</si>
  <si>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</si>
  <si>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</si>
  <si>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</si>
  <si>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</si>
  <si>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</si>
  <si>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</si>
  <si>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</si>
  <si>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</si>
  <si>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</si>
  <si>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</si>
  <si>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</si>
  <si>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</si>
  <si>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</si>
  <si>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</si>
  <si>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</si>
  <si>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</si>
  <si>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</si>
  <si>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</si>
  <si>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</si>
  <si>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</si>
  <si>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</si>
  <si>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</si>
  <si>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</si>
  <si>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</si>
  <si>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</si>
  <si>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</si>
  <si>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</si>
  <si>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</si>
  <si>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</si>
  <si>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</si>
  <si>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</si>
  <si>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</si>
  <si>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</si>
  <si>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</si>
  <si>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</si>
  <si>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</si>
  <si>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</si>
  <si>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</si>
  <si>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</si>
  <si>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</si>
  <si>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</si>
  <si>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</si>
  <si>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</si>
  <si>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t>
    <phoneticPr fontId="1"/>
  </si>
  <si>
    <t>居宅介護支援</t>
    <rPh sb="0" eb="2">
      <t>キョタク</t>
    </rPh>
    <rPh sb="2" eb="4">
      <t>カイゴ</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</si>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</sst>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5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47" xfId="0" applyFont="1" applyFill="1" applyBorder="1" applyAlignment="1" applyProtection="1">
      <alignment vertical="center"/>
    </xf>
    <xf numFmtId="0" fontId="7" fillId="0" borderId="34" xfId="0" applyFont="1" applyFill="1" applyBorder="1" applyAlignment="1" applyProtection="1">
      <alignment vertical="center"/>
    </xf>
    <xf numFmtId="0" fontId="7" fillId="0" borderId="48"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181" fontId="7" fillId="4" borderId="31" xfId="0" applyNumberFormat="1" applyFont="1" applyFill="1" applyBorder="1" applyAlignment="1" applyProtection="1">
      <alignment horizontal="center" vertical="center" shrinkToFit="1"/>
      <protection locked="0"/>
    </xf>
    <xf numFmtId="181" fontId="7" fillId="4" borderId="32" xfId="0" applyNumberFormat="1" applyFont="1" applyFill="1" applyBorder="1" applyAlignment="1" applyProtection="1">
      <alignment horizontal="center" vertical="center" shrinkToFit="1"/>
      <protection locked="0"/>
    </xf>
    <xf numFmtId="181" fontId="7" fillId="4" borderId="33"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7"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8"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3"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7" fillId="2" borderId="40"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shrinkToFit="1"/>
      <protection locked="0"/>
    </xf>
    <xf numFmtId="0" fontId="7" fillId="2" borderId="40"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181" fontId="8" fillId="3" borderId="43" xfId="0" applyNumberFormat="1" applyFont="1" applyFill="1" applyBorder="1" applyAlignment="1" applyProtection="1">
      <alignment horizontal="center" vertical="center" wrapText="1"/>
    </xf>
    <xf numFmtId="181" fontId="8" fillId="3" borderId="51" xfId="0" applyNumberFormat="1" applyFont="1" applyFill="1" applyBorder="1" applyAlignment="1" applyProtection="1">
      <alignment horizontal="center" vertical="center" wrapText="1"/>
    </xf>
    <xf numFmtId="181" fontId="8" fillId="3" borderId="43" xfId="1" applyNumberFormat="1" applyFont="1" applyFill="1" applyBorder="1" applyAlignment="1" applyProtection="1">
      <alignment horizontal="center" vertical="center" wrapText="1"/>
    </xf>
    <xf numFmtId="181" fontId="8" fillId="3" borderId="51" xfId="1" applyNumberFormat="1" applyFont="1" applyFill="1" applyBorder="1" applyAlignment="1" applyProtection="1">
      <alignment horizontal="center" vertical="center" wrapText="1"/>
    </xf>
    <xf numFmtId="0" fontId="7" fillId="4" borderId="43"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1"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44"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2" borderId="42" xfId="0" applyFont="1" applyFill="1" applyBorder="1" applyAlignment="1" applyProtection="1">
      <alignment horizontal="center" vertical="center" shrinkToFit="1"/>
      <protection locked="0"/>
    </xf>
    <xf numFmtId="0" fontId="7" fillId="4" borderId="45"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center" vertical="center" wrapText="1"/>
      <protection locked="0"/>
    </xf>
    <xf numFmtId="0" fontId="7" fillId="4" borderId="44" xfId="0" applyFont="1" applyFill="1" applyBorder="1" applyAlignment="1" applyProtection="1">
      <alignment horizontal="center" vertical="center" wrapText="1"/>
      <protection locked="0"/>
    </xf>
    <xf numFmtId="181" fontId="8" fillId="3" borderId="41" xfId="0" applyNumberFormat="1" applyFont="1" applyFill="1" applyBorder="1" applyAlignment="1" applyProtection="1">
      <alignment horizontal="center" vertical="center" wrapText="1"/>
    </xf>
    <xf numFmtId="181" fontId="8" fillId="3" borderId="44" xfId="0" applyNumberFormat="1" applyFont="1" applyFill="1" applyBorder="1" applyAlignment="1" applyProtection="1">
      <alignment horizontal="center" vertical="center" wrapText="1"/>
    </xf>
    <xf numFmtId="181" fontId="8" fillId="3" borderId="41" xfId="1"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2" xfId="0" applyFont="1" applyFill="1" applyBorder="1" applyAlignment="1" applyProtection="1">
      <alignment horizontal="center" vertical="center"/>
      <protection locked="0"/>
    </xf>
    <xf numFmtId="0" fontId="7" fillId="4" borderId="53"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topLeftCell="A31"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119</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48" t="s">
        <v>88</v>
      </c>
      <c r="AN1" s="248"/>
      <c r="AO1" s="248"/>
      <c r="AP1" s="248"/>
      <c r="AQ1" s="248"/>
      <c r="AR1" s="248"/>
      <c r="AS1" s="248"/>
      <c r="AT1" s="248"/>
      <c r="AU1" s="248"/>
      <c r="AV1" s="248"/>
      <c r="AW1" s="248"/>
      <c r="AX1" s="248"/>
      <c r="AY1" s="248"/>
      <c r="AZ1" s="248"/>
      <c r="BA1" s="24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49">
        <v>3</v>
      </c>
      <c r="V2" s="249"/>
      <c r="W2" s="39" t="s">
        <v>16</v>
      </c>
      <c r="X2" s="250">
        <f>IF(U2=0,"",YEAR(DATE(2018+U2,1,1)))</f>
        <v>2021</v>
      </c>
      <c r="Y2" s="250"/>
      <c r="Z2" s="41" t="s">
        <v>20</v>
      </c>
      <c r="AA2" s="41" t="s">
        <v>21</v>
      </c>
      <c r="AB2" s="249">
        <v>4</v>
      </c>
      <c r="AC2" s="249"/>
      <c r="AD2" s="41" t="s">
        <v>22</v>
      </c>
      <c r="AE2" s="41"/>
      <c r="AF2" s="41"/>
      <c r="AG2" s="41"/>
      <c r="AH2" s="41"/>
      <c r="AI2" s="41"/>
      <c r="AJ2" s="40"/>
      <c r="AK2" s="39" t="s">
        <v>17</v>
      </c>
      <c r="AL2" s="39" t="s">
        <v>16</v>
      </c>
      <c r="AM2" s="249" t="s">
        <v>87</v>
      </c>
      <c r="AN2" s="249"/>
      <c r="AO2" s="249"/>
      <c r="AP2" s="249"/>
      <c r="AQ2" s="249"/>
      <c r="AR2" s="249"/>
      <c r="AS2" s="249"/>
      <c r="AT2" s="249"/>
      <c r="AU2" s="249"/>
      <c r="AV2" s="249"/>
      <c r="AW2" s="249"/>
      <c r="AX2" s="249"/>
      <c r="AY2" s="249"/>
      <c r="AZ2" s="249"/>
      <c r="BA2" s="24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60</v>
      </c>
      <c r="AZ3" s="251" t="s">
        <v>80</v>
      </c>
      <c r="BA3" s="251"/>
      <c r="BB3" s="251"/>
      <c r="BC3" s="25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74</v>
      </c>
      <c r="AZ4" s="251" t="s">
        <v>75</v>
      </c>
      <c r="BA4" s="251"/>
      <c r="BB4" s="251"/>
      <c r="BC4" s="25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52</v>
      </c>
      <c r="AK5" s="60"/>
      <c r="AL5" s="60"/>
      <c r="AM5" s="60"/>
      <c r="AN5" s="60"/>
      <c r="AO5" s="60"/>
      <c r="AP5" s="60"/>
      <c r="AQ5" s="60"/>
      <c r="AR5" s="49"/>
      <c r="AS5" s="49"/>
      <c r="AT5" s="61"/>
      <c r="AU5" s="60"/>
      <c r="AV5" s="242">
        <v>40</v>
      </c>
      <c r="AW5" s="243"/>
      <c r="AX5" s="61" t="s">
        <v>23</v>
      </c>
      <c r="AY5" s="60"/>
      <c r="AZ5" s="244">
        <v>160</v>
      </c>
      <c r="BA5" s="245"/>
      <c r="BB5" s="61" t="s">
        <v>68</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29"/>
      <c r="AP6" s="129"/>
      <c r="AQ6" s="59" t="s">
        <v>97</v>
      </c>
      <c r="AR6" s="60"/>
      <c r="AS6" s="130"/>
      <c r="AT6" s="130"/>
      <c r="AU6" s="130"/>
      <c r="AV6" s="60"/>
      <c r="AW6" s="60"/>
      <c r="AX6" s="131"/>
      <c r="AY6" s="60"/>
      <c r="AZ6" s="242">
        <v>100</v>
      </c>
      <c r="BA6" s="243"/>
      <c r="BB6" s="132" t="s">
        <v>96</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46">
        <f>DAY(EOMONTH(DATE(X2,AB2,1),0))</f>
        <v>30</v>
      </c>
      <c r="BA7" s="247"/>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25" t="s">
        <v>26</v>
      </c>
      <c r="C9" s="228" t="s">
        <v>98</v>
      </c>
      <c r="D9" s="229"/>
      <c r="E9" s="234" t="s">
        <v>99</v>
      </c>
      <c r="F9" s="229"/>
      <c r="G9" s="234" t="s">
        <v>100</v>
      </c>
      <c r="H9" s="228"/>
      <c r="I9" s="228"/>
      <c r="J9" s="228"/>
      <c r="K9" s="229"/>
      <c r="L9" s="234" t="s">
        <v>101</v>
      </c>
      <c r="M9" s="228"/>
      <c r="N9" s="228"/>
      <c r="O9" s="237"/>
      <c r="P9" s="240" t="s">
        <v>102</v>
      </c>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12" t="str">
        <f>IF(AZ3="４週","(10)1～4週目の勤務時間数合計","(10)1か月の勤務時間数合計")</f>
        <v>(10)1～4週目の勤務時間数合計</v>
      </c>
      <c r="AV9" s="213"/>
      <c r="AW9" s="212" t="s">
        <v>103</v>
      </c>
      <c r="AX9" s="213"/>
      <c r="AY9" s="220" t="s">
        <v>104</v>
      </c>
      <c r="AZ9" s="220"/>
      <c r="BA9" s="220"/>
      <c r="BB9" s="220"/>
      <c r="BC9" s="220"/>
      <c r="BD9" s="220"/>
    </row>
    <row r="10" spans="1:57" ht="20.25" customHeight="1" thickBot="1" x14ac:dyDescent="0.45">
      <c r="A10" s="71"/>
      <c r="B10" s="226"/>
      <c r="C10" s="230"/>
      <c r="D10" s="231"/>
      <c r="E10" s="235"/>
      <c r="F10" s="231"/>
      <c r="G10" s="235"/>
      <c r="H10" s="230"/>
      <c r="I10" s="230"/>
      <c r="J10" s="230"/>
      <c r="K10" s="231"/>
      <c r="L10" s="235"/>
      <c r="M10" s="230"/>
      <c r="N10" s="230"/>
      <c r="O10" s="238"/>
      <c r="P10" s="222" t="s">
        <v>10</v>
      </c>
      <c r="Q10" s="223"/>
      <c r="R10" s="223"/>
      <c r="S10" s="223"/>
      <c r="T10" s="223"/>
      <c r="U10" s="223"/>
      <c r="V10" s="224"/>
      <c r="W10" s="222" t="s">
        <v>11</v>
      </c>
      <c r="X10" s="223"/>
      <c r="Y10" s="223"/>
      <c r="Z10" s="223"/>
      <c r="AA10" s="223"/>
      <c r="AB10" s="223"/>
      <c r="AC10" s="224"/>
      <c r="AD10" s="222" t="s">
        <v>12</v>
      </c>
      <c r="AE10" s="223"/>
      <c r="AF10" s="223"/>
      <c r="AG10" s="223"/>
      <c r="AH10" s="223"/>
      <c r="AI10" s="223"/>
      <c r="AJ10" s="224"/>
      <c r="AK10" s="222" t="s">
        <v>13</v>
      </c>
      <c r="AL10" s="223"/>
      <c r="AM10" s="223"/>
      <c r="AN10" s="223"/>
      <c r="AO10" s="223"/>
      <c r="AP10" s="223"/>
      <c r="AQ10" s="224"/>
      <c r="AR10" s="222" t="s">
        <v>14</v>
      </c>
      <c r="AS10" s="223"/>
      <c r="AT10" s="224"/>
      <c r="AU10" s="214"/>
      <c r="AV10" s="215"/>
      <c r="AW10" s="214"/>
      <c r="AX10" s="215"/>
      <c r="AY10" s="220"/>
      <c r="AZ10" s="220"/>
      <c r="BA10" s="220"/>
      <c r="BB10" s="220"/>
      <c r="BC10" s="220"/>
      <c r="BD10" s="220"/>
    </row>
    <row r="11" spans="1:57" ht="20.25" customHeight="1" thickBot="1" x14ac:dyDescent="0.45">
      <c r="A11" s="71"/>
      <c r="B11" s="226"/>
      <c r="C11" s="230"/>
      <c r="D11" s="231"/>
      <c r="E11" s="235"/>
      <c r="F11" s="231"/>
      <c r="G11" s="235"/>
      <c r="H11" s="230"/>
      <c r="I11" s="230"/>
      <c r="J11" s="230"/>
      <c r="K11" s="231"/>
      <c r="L11" s="235"/>
      <c r="M11" s="230"/>
      <c r="N11" s="230"/>
      <c r="O11" s="23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14"/>
      <c r="AV11" s="215"/>
      <c r="AW11" s="214"/>
      <c r="AX11" s="215"/>
      <c r="AY11" s="220"/>
      <c r="AZ11" s="220"/>
      <c r="BA11" s="220"/>
      <c r="BB11" s="220"/>
      <c r="BC11" s="220"/>
      <c r="BD11" s="220"/>
    </row>
    <row r="12" spans="1:57" ht="20.25" hidden="1" customHeight="1" thickBot="1" x14ac:dyDescent="0.45">
      <c r="A12" s="71"/>
      <c r="B12" s="226"/>
      <c r="C12" s="230"/>
      <c r="D12" s="231"/>
      <c r="E12" s="235"/>
      <c r="F12" s="231"/>
      <c r="G12" s="235"/>
      <c r="H12" s="230"/>
      <c r="I12" s="230"/>
      <c r="J12" s="230"/>
      <c r="K12" s="231"/>
      <c r="L12" s="235"/>
      <c r="M12" s="230"/>
      <c r="N12" s="230"/>
      <c r="O12" s="238"/>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16"/>
      <c r="AV12" s="217"/>
      <c r="AW12" s="216"/>
      <c r="AX12" s="217"/>
      <c r="AY12" s="221"/>
      <c r="AZ12" s="221"/>
      <c r="BA12" s="221"/>
      <c r="BB12" s="221"/>
      <c r="BC12" s="221"/>
      <c r="BD12" s="221"/>
    </row>
    <row r="13" spans="1:57" ht="20.25" customHeight="1" thickBot="1" x14ac:dyDescent="0.45">
      <c r="A13" s="71"/>
      <c r="B13" s="227"/>
      <c r="C13" s="232"/>
      <c r="D13" s="233"/>
      <c r="E13" s="236"/>
      <c r="F13" s="233"/>
      <c r="G13" s="236"/>
      <c r="H13" s="232"/>
      <c r="I13" s="232"/>
      <c r="J13" s="232"/>
      <c r="K13" s="233"/>
      <c r="L13" s="236"/>
      <c r="M13" s="232"/>
      <c r="N13" s="232"/>
      <c r="O13" s="239"/>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18"/>
      <c r="AV13" s="219"/>
      <c r="AW13" s="218"/>
      <c r="AX13" s="219"/>
      <c r="AY13" s="221"/>
      <c r="AZ13" s="221"/>
      <c r="BA13" s="221"/>
      <c r="BB13" s="221"/>
      <c r="BC13" s="221"/>
      <c r="BD13" s="221"/>
    </row>
    <row r="14" spans="1:57" ht="39.950000000000003" customHeight="1" x14ac:dyDescent="0.4">
      <c r="A14" s="71"/>
      <c r="B14" s="85">
        <v>1</v>
      </c>
      <c r="C14" s="198" t="s">
        <v>2</v>
      </c>
      <c r="D14" s="199"/>
      <c r="E14" s="200" t="s">
        <v>55</v>
      </c>
      <c r="F14" s="201"/>
      <c r="G14" s="202" t="s">
        <v>91</v>
      </c>
      <c r="H14" s="203"/>
      <c r="I14" s="203"/>
      <c r="J14" s="203"/>
      <c r="K14" s="204"/>
      <c r="L14" s="205" t="s">
        <v>56</v>
      </c>
      <c r="M14" s="206"/>
      <c r="N14" s="206"/>
      <c r="O14" s="207"/>
      <c r="P14" s="111">
        <v>8</v>
      </c>
      <c r="Q14" s="112">
        <v>8</v>
      </c>
      <c r="R14" s="112"/>
      <c r="S14" s="112"/>
      <c r="T14" s="112">
        <v>8</v>
      </c>
      <c r="U14" s="112">
        <v>8</v>
      </c>
      <c r="V14" s="113">
        <v>8</v>
      </c>
      <c r="W14" s="111">
        <v>8</v>
      </c>
      <c r="X14" s="112">
        <v>8</v>
      </c>
      <c r="Y14" s="112"/>
      <c r="Z14" s="112"/>
      <c r="AA14" s="112">
        <v>8</v>
      </c>
      <c r="AB14" s="112">
        <v>8</v>
      </c>
      <c r="AC14" s="113">
        <v>8</v>
      </c>
      <c r="AD14" s="111">
        <v>8</v>
      </c>
      <c r="AE14" s="112">
        <v>8</v>
      </c>
      <c r="AF14" s="112"/>
      <c r="AG14" s="112"/>
      <c r="AH14" s="112">
        <v>8</v>
      </c>
      <c r="AI14" s="112">
        <v>8</v>
      </c>
      <c r="AJ14" s="113">
        <v>8</v>
      </c>
      <c r="AK14" s="111">
        <v>8</v>
      </c>
      <c r="AL14" s="112">
        <v>8</v>
      </c>
      <c r="AM14" s="112"/>
      <c r="AN14" s="112"/>
      <c r="AO14" s="112">
        <v>8</v>
      </c>
      <c r="AP14" s="112">
        <v>8</v>
      </c>
      <c r="AQ14" s="113">
        <v>8</v>
      </c>
      <c r="AR14" s="111"/>
      <c r="AS14" s="112"/>
      <c r="AT14" s="113"/>
      <c r="AU14" s="208">
        <f>IF($AZ$3="４週",SUM(P14:AQ14),IF($AZ$3="暦月",SUM(P14:AT14),""))</f>
        <v>160</v>
      </c>
      <c r="AV14" s="209"/>
      <c r="AW14" s="210">
        <f t="shared" ref="AW14:AW31" si="1">IF($AZ$3="４週",AU14/4,IF($AZ$3="暦月",AU14/($AZ$7/7),""))</f>
        <v>40</v>
      </c>
      <c r="AX14" s="211"/>
      <c r="AY14" s="195"/>
      <c r="AZ14" s="196"/>
      <c r="BA14" s="196"/>
      <c r="BB14" s="196"/>
      <c r="BC14" s="196"/>
      <c r="BD14" s="197"/>
    </row>
    <row r="15" spans="1:57" ht="39.950000000000003" customHeight="1" x14ac:dyDescent="0.4">
      <c r="A15" s="71"/>
      <c r="B15" s="86">
        <f t="shared" ref="B15:B31" si="2">B14+1</f>
        <v>2</v>
      </c>
      <c r="C15" s="181" t="s">
        <v>89</v>
      </c>
      <c r="D15" s="182"/>
      <c r="E15" s="183" t="s">
        <v>55</v>
      </c>
      <c r="F15" s="184"/>
      <c r="G15" s="185" t="s">
        <v>91</v>
      </c>
      <c r="H15" s="186"/>
      <c r="I15" s="186"/>
      <c r="J15" s="186"/>
      <c r="K15" s="187"/>
      <c r="L15" s="188" t="s">
        <v>81</v>
      </c>
      <c r="M15" s="189"/>
      <c r="N15" s="189"/>
      <c r="O15" s="190"/>
      <c r="P15" s="114">
        <v>8</v>
      </c>
      <c r="Q15" s="115">
        <v>8</v>
      </c>
      <c r="R15" s="115"/>
      <c r="S15" s="115"/>
      <c r="T15" s="115">
        <v>8</v>
      </c>
      <c r="U15" s="115">
        <v>8</v>
      </c>
      <c r="V15" s="116">
        <v>8</v>
      </c>
      <c r="W15" s="114">
        <v>8</v>
      </c>
      <c r="X15" s="115">
        <v>8</v>
      </c>
      <c r="Y15" s="115"/>
      <c r="Z15" s="115"/>
      <c r="AA15" s="115">
        <v>8</v>
      </c>
      <c r="AB15" s="115">
        <v>8</v>
      </c>
      <c r="AC15" s="116">
        <v>8</v>
      </c>
      <c r="AD15" s="114">
        <v>8</v>
      </c>
      <c r="AE15" s="115">
        <v>8</v>
      </c>
      <c r="AF15" s="115"/>
      <c r="AG15" s="115"/>
      <c r="AH15" s="115">
        <v>8</v>
      </c>
      <c r="AI15" s="115">
        <v>8</v>
      </c>
      <c r="AJ15" s="116">
        <v>8</v>
      </c>
      <c r="AK15" s="114">
        <v>8</v>
      </c>
      <c r="AL15" s="115">
        <v>8</v>
      </c>
      <c r="AM15" s="115"/>
      <c r="AN15" s="115"/>
      <c r="AO15" s="115">
        <v>8</v>
      </c>
      <c r="AP15" s="115">
        <v>8</v>
      </c>
      <c r="AQ15" s="116">
        <v>8</v>
      </c>
      <c r="AR15" s="114"/>
      <c r="AS15" s="115"/>
      <c r="AT15" s="116"/>
      <c r="AU15" s="191">
        <f>IF($AZ$3="４週",SUM(P15:AQ15),IF($AZ$3="暦月",SUM(P15:AT15),""))</f>
        <v>160</v>
      </c>
      <c r="AV15" s="192"/>
      <c r="AW15" s="193">
        <f t="shared" si="1"/>
        <v>40</v>
      </c>
      <c r="AX15" s="194"/>
      <c r="AY15" s="161"/>
      <c r="AZ15" s="162"/>
      <c r="BA15" s="162"/>
      <c r="BB15" s="162"/>
      <c r="BC15" s="162"/>
      <c r="BD15" s="163"/>
    </row>
    <row r="16" spans="1:57" ht="39.950000000000003" customHeight="1" x14ac:dyDescent="0.4">
      <c r="A16" s="71"/>
      <c r="B16" s="86">
        <f t="shared" si="2"/>
        <v>3</v>
      </c>
      <c r="C16" s="181" t="s">
        <v>89</v>
      </c>
      <c r="D16" s="182"/>
      <c r="E16" s="183" t="s">
        <v>55</v>
      </c>
      <c r="F16" s="184"/>
      <c r="G16" s="185" t="s">
        <v>89</v>
      </c>
      <c r="H16" s="186"/>
      <c r="I16" s="186"/>
      <c r="J16" s="186"/>
      <c r="K16" s="187"/>
      <c r="L16" s="188" t="s">
        <v>62</v>
      </c>
      <c r="M16" s="189"/>
      <c r="N16" s="189"/>
      <c r="O16" s="190"/>
      <c r="P16" s="114">
        <v>8</v>
      </c>
      <c r="Q16" s="115">
        <v>8</v>
      </c>
      <c r="R16" s="115"/>
      <c r="S16" s="115"/>
      <c r="T16" s="115">
        <v>8</v>
      </c>
      <c r="U16" s="115">
        <v>8</v>
      </c>
      <c r="V16" s="116">
        <v>8</v>
      </c>
      <c r="W16" s="114">
        <v>8</v>
      </c>
      <c r="X16" s="115">
        <v>8</v>
      </c>
      <c r="Y16" s="115"/>
      <c r="Z16" s="115"/>
      <c r="AA16" s="115">
        <v>8</v>
      </c>
      <c r="AB16" s="115">
        <v>8</v>
      </c>
      <c r="AC16" s="116">
        <v>8</v>
      </c>
      <c r="AD16" s="114">
        <v>8</v>
      </c>
      <c r="AE16" s="115">
        <v>8</v>
      </c>
      <c r="AF16" s="115"/>
      <c r="AG16" s="115"/>
      <c r="AH16" s="115">
        <v>8</v>
      </c>
      <c r="AI16" s="115">
        <v>8</v>
      </c>
      <c r="AJ16" s="116">
        <v>8</v>
      </c>
      <c r="AK16" s="114">
        <v>8</v>
      </c>
      <c r="AL16" s="115">
        <v>8</v>
      </c>
      <c r="AM16" s="115"/>
      <c r="AN16" s="115"/>
      <c r="AO16" s="115">
        <v>8</v>
      </c>
      <c r="AP16" s="115">
        <v>8</v>
      </c>
      <c r="AQ16" s="116">
        <v>8</v>
      </c>
      <c r="AR16" s="114"/>
      <c r="AS16" s="115"/>
      <c r="AT16" s="116"/>
      <c r="AU16" s="191">
        <f>IF($AZ$3="４週",SUM(P16:AQ16),IF($AZ$3="暦月",SUM(P16:AT16),""))</f>
        <v>160</v>
      </c>
      <c r="AV16" s="192"/>
      <c r="AW16" s="193">
        <f t="shared" si="1"/>
        <v>40</v>
      </c>
      <c r="AX16" s="194"/>
      <c r="AY16" s="161"/>
      <c r="AZ16" s="162"/>
      <c r="BA16" s="162"/>
      <c r="BB16" s="162"/>
      <c r="BC16" s="162"/>
      <c r="BD16" s="163"/>
    </row>
    <row r="17" spans="1:56" ht="39.950000000000003" customHeight="1" x14ac:dyDescent="0.4">
      <c r="A17" s="71"/>
      <c r="B17" s="86">
        <f t="shared" si="2"/>
        <v>4</v>
      </c>
      <c r="C17" s="181" t="s">
        <v>89</v>
      </c>
      <c r="D17" s="182"/>
      <c r="E17" s="183" t="s">
        <v>55</v>
      </c>
      <c r="F17" s="184"/>
      <c r="G17" s="185" t="s">
        <v>89</v>
      </c>
      <c r="H17" s="186"/>
      <c r="I17" s="186"/>
      <c r="J17" s="186"/>
      <c r="K17" s="187"/>
      <c r="L17" s="188" t="s">
        <v>64</v>
      </c>
      <c r="M17" s="189"/>
      <c r="N17" s="189"/>
      <c r="O17" s="190"/>
      <c r="P17" s="114">
        <v>8</v>
      </c>
      <c r="Q17" s="115">
        <v>8</v>
      </c>
      <c r="R17" s="115"/>
      <c r="S17" s="115"/>
      <c r="T17" s="115">
        <v>8</v>
      </c>
      <c r="U17" s="115">
        <v>8</v>
      </c>
      <c r="V17" s="116">
        <v>8</v>
      </c>
      <c r="W17" s="114">
        <v>8</v>
      </c>
      <c r="X17" s="115">
        <v>8</v>
      </c>
      <c r="Y17" s="115"/>
      <c r="Z17" s="115"/>
      <c r="AA17" s="115">
        <v>8</v>
      </c>
      <c r="AB17" s="115">
        <v>8</v>
      </c>
      <c r="AC17" s="116">
        <v>8</v>
      </c>
      <c r="AD17" s="114">
        <v>8</v>
      </c>
      <c r="AE17" s="115">
        <v>8</v>
      </c>
      <c r="AF17" s="115"/>
      <c r="AG17" s="115"/>
      <c r="AH17" s="115">
        <v>8</v>
      </c>
      <c r="AI17" s="115">
        <v>8</v>
      </c>
      <c r="AJ17" s="116">
        <v>8</v>
      </c>
      <c r="AK17" s="114">
        <v>8</v>
      </c>
      <c r="AL17" s="115">
        <v>8</v>
      </c>
      <c r="AM17" s="115"/>
      <c r="AN17" s="115"/>
      <c r="AO17" s="115">
        <v>8</v>
      </c>
      <c r="AP17" s="115">
        <v>8</v>
      </c>
      <c r="AQ17" s="116">
        <v>8</v>
      </c>
      <c r="AR17" s="114"/>
      <c r="AS17" s="115"/>
      <c r="AT17" s="116"/>
      <c r="AU17" s="191">
        <f>IF($AZ$3="４週",SUM(P17:AQ17),IF($AZ$3="暦月",SUM(P17:AT17),""))</f>
        <v>160</v>
      </c>
      <c r="AV17" s="192"/>
      <c r="AW17" s="193">
        <f t="shared" si="1"/>
        <v>40</v>
      </c>
      <c r="AX17" s="194"/>
      <c r="AY17" s="161"/>
      <c r="AZ17" s="162"/>
      <c r="BA17" s="162"/>
      <c r="BB17" s="162"/>
      <c r="BC17" s="162"/>
      <c r="BD17" s="163"/>
    </row>
    <row r="18" spans="1:56" ht="39.950000000000003" customHeight="1" x14ac:dyDescent="0.4">
      <c r="A18" s="71"/>
      <c r="B18" s="86">
        <f t="shared" si="2"/>
        <v>5</v>
      </c>
      <c r="C18" s="181" t="s">
        <v>89</v>
      </c>
      <c r="D18" s="182"/>
      <c r="E18" s="183" t="s">
        <v>93</v>
      </c>
      <c r="F18" s="184"/>
      <c r="G18" s="185" t="s">
        <v>89</v>
      </c>
      <c r="H18" s="186"/>
      <c r="I18" s="186"/>
      <c r="J18" s="186"/>
      <c r="K18" s="187"/>
      <c r="L18" s="188" t="s">
        <v>63</v>
      </c>
      <c r="M18" s="189"/>
      <c r="N18" s="189"/>
      <c r="O18" s="190"/>
      <c r="P18" s="114">
        <v>4</v>
      </c>
      <c r="Q18" s="115">
        <v>4</v>
      </c>
      <c r="R18" s="115"/>
      <c r="S18" s="115"/>
      <c r="T18" s="115">
        <v>4</v>
      </c>
      <c r="U18" s="115">
        <v>4</v>
      </c>
      <c r="V18" s="116">
        <v>4</v>
      </c>
      <c r="W18" s="114">
        <v>4</v>
      </c>
      <c r="X18" s="115">
        <v>4</v>
      </c>
      <c r="Y18" s="115"/>
      <c r="Z18" s="115"/>
      <c r="AA18" s="115">
        <v>4</v>
      </c>
      <c r="AB18" s="115">
        <v>4</v>
      </c>
      <c r="AC18" s="116">
        <v>4</v>
      </c>
      <c r="AD18" s="114">
        <v>4</v>
      </c>
      <c r="AE18" s="115">
        <v>4</v>
      </c>
      <c r="AF18" s="115"/>
      <c r="AG18" s="115"/>
      <c r="AH18" s="115">
        <v>4</v>
      </c>
      <c r="AI18" s="115">
        <v>4</v>
      </c>
      <c r="AJ18" s="116">
        <v>4</v>
      </c>
      <c r="AK18" s="114">
        <v>4</v>
      </c>
      <c r="AL18" s="115">
        <v>4</v>
      </c>
      <c r="AM18" s="115"/>
      <c r="AN18" s="115"/>
      <c r="AO18" s="115">
        <v>4</v>
      </c>
      <c r="AP18" s="115">
        <v>4</v>
      </c>
      <c r="AQ18" s="116">
        <v>4</v>
      </c>
      <c r="AR18" s="114"/>
      <c r="AS18" s="115"/>
      <c r="AT18" s="116"/>
      <c r="AU18" s="191">
        <f t="shared" ref="AU18:AU31" si="3">IF($AZ$3="４週",SUM(P18:AQ18),IF($AZ$3="暦月",SUM(P18:AT18),""))</f>
        <v>80</v>
      </c>
      <c r="AV18" s="192"/>
      <c r="AW18" s="193">
        <f t="shared" si="1"/>
        <v>20</v>
      </c>
      <c r="AX18" s="194"/>
      <c r="AY18" s="161"/>
      <c r="AZ18" s="162"/>
      <c r="BA18" s="162"/>
      <c r="BB18" s="162"/>
      <c r="BC18" s="162"/>
      <c r="BD18" s="163"/>
    </row>
    <row r="19" spans="1:56" ht="39.950000000000003" customHeight="1" x14ac:dyDescent="0.4">
      <c r="A19" s="71"/>
      <c r="B19" s="86">
        <f t="shared" si="2"/>
        <v>6</v>
      </c>
      <c r="C19" s="181"/>
      <c r="D19" s="182"/>
      <c r="E19" s="183"/>
      <c r="F19" s="184"/>
      <c r="G19" s="185"/>
      <c r="H19" s="186"/>
      <c r="I19" s="186"/>
      <c r="J19" s="186"/>
      <c r="K19" s="187"/>
      <c r="L19" s="188"/>
      <c r="M19" s="189"/>
      <c r="N19" s="189"/>
      <c r="O19" s="190"/>
      <c r="P19" s="114"/>
      <c r="Q19" s="115"/>
      <c r="R19" s="115"/>
      <c r="S19" s="115"/>
      <c r="T19" s="115"/>
      <c r="U19" s="115"/>
      <c r="V19" s="116"/>
      <c r="W19" s="114"/>
      <c r="X19" s="115"/>
      <c r="Y19" s="115"/>
      <c r="Z19" s="115"/>
      <c r="AA19" s="115"/>
      <c r="AB19" s="115"/>
      <c r="AC19" s="116"/>
      <c r="AD19" s="114"/>
      <c r="AE19" s="115"/>
      <c r="AF19" s="115"/>
      <c r="AG19" s="115"/>
      <c r="AH19" s="115"/>
      <c r="AI19" s="115"/>
      <c r="AJ19" s="116"/>
      <c r="AK19" s="114"/>
      <c r="AL19" s="115"/>
      <c r="AM19" s="115"/>
      <c r="AN19" s="115"/>
      <c r="AO19" s="115"/>
      <c r="AP19" s="115"/>
      <c r="AQ19" s="116"/>
      <c r="AR19" s="114"/>
      <c r="AS19" s="115"/>
      <c r="AT19" s="116"/>
      <c r="AU19" s="191">
        <f t="shared" si="3"/>
        <v>0</v>
      </c>
      <c r="AV19" s="192"/>
      <c r="AW19" s="193">
        <f t="shared" si="1"/>
        <v>0</v>
      </c>
      <c r="AX19" s="194"/>
      <c r="AY19" s="161"/>
      <c r="AZ19" s="162"/>
      <c r="BA19" s="162"/>
      <c r="BB19" s="162"/>
      <c r="BC19" s="162"/>
      <c r="BD19" s="163"/>
    </row>
    <row r="20" spans="1:56" ht="39.950000000000003" customHeight="1" x14ac:dyDescent="0.4">
      <c r="A20" s="71"/>
      <c r="B20" s="86">
        <f t="shared" si="2"/>
        <v>7</v>
      </c>
      <c r="C20" s="181"/>
      <c r="D20" s="182"/>
      <c r="E20" s="183"/>
      <c r="F20" s="184"/>
      <c r="G20" s="185"/>
      <c r="H20" s="186"/>
      <c r="I20" s="186"/>
      <c r="J20" s="186"/>
      <c r="K20" s="187"/>
      <c r="L20" s="188"/>
      <c r="M20" s="189"/>
      <c r="N20" s="189"/>
      <c r="O20" s="190"/>
      <c r="P20" s="114"/>
      <c r="Q20" s="115"/>
      <c r="R20" s="115"/>
      <c r="S20" s="115"/>
      <c r="T20" s="115"/>
      <c r="U20" s="115"/>
      <c r="V20" s="116"/>
      <c r="W20" s="114"/>
      <c r="X20" s="115"/>
      <c r="Y20" s="115"/>
      <c r="Z20" s="115"/>
      <c r="AA20" s="115"/>
      <c r="AB20" s="115"/>
      <c r="AC20" s="116"/>
      <c r="AD20" s="114"/>
      <c r="AE20" s="115"/>
      <c r="AF20" s="115"/>
      <c r="AG20" s="115"/>
      <c r="AH20" s="115"/>
      <c r="AI20" s="115"/>
      <c r="AJ20" s="116"/>
      <c r="AK20" s="114"/>
      <c r="AL20" s="115"/>
      <c r="AM20" s="115"/>
      <c r="AN20" s="115"/>
      <c r="AO20" s="115"/>
      <c r="AP20" s="115"/>
      <c r="AQ20" s="116"/>
      <c r="AR20" s="114"/>
      <c r="AS20" s="115"/>
      <c r="AT20" s="116"/>
      <c r="AU20" s="191">
        <f>IF($AZ$3="４週",SUM(P20:AQ20),IF($AZ$3="暦月",SUM(P20:AT20),""))</f>
        <v>0</v>
      </c>
      <c r="AV20" s="192"/>
      <c r="AW20" s="193">
        <f t="shared" si="1"/>
        <v>0</v>
      </c>
      <c r="AX20" s="194"/>
      <c r="AY20" s="161"/>
      <c r="AZ20" s="162"/>
      <c r="BA20" s="162"/>
      <c r="BB20" s="162"/>
      <c r="BC20" s="162"/>
      <c r="BD20" s="163"/>
    </row>
    <row r="21" spans="1:56" ht="39.950000000000003" customHeight="1" x14ac:dyDescent="0.4">
      <c r="A21" s="71"/>
      <c r="B21" s="86">
        <f t="shared" si="2"/>
        <v>8</v>
      </c>
      <c r="C21" s="181"/>
      <c r="D21" s="182"/>
      <c r="E21" s="183"/>
      <c r="F21" s="184"/>
      <c r="G21" s="185"/>
      <c r="H21" s="186"/>
      <c r="I21" s="186"/>
      <c r="J21" s="186"/>
      <c r="K21" s="187"/>
      <c r="L21" s="188"/>
      <c r="M21" s="189"/>
      <c r="N21" s="189"/>
      <c r="O21" s="190"/>
      <c r="P21" s="114"/>
      <c r="Q21" s="115"/>
      <c r="R21" s="115"/>
      <c r="S21" s="115"/>
      <c r="T21" s="115"/>
      <c r="U21" s="115"/>
      <c r="V21" s="116"/>
      <c r="W21" s="114"/>
      <c r="X21" s="115"/>
      <c r="Y21" s="115"/>
      <c r="Z21" s="115"/>
      <c r="AA21" s="115"/>
      <c r="AB21" s="115"/>
      <c r="AC21" s="116"/>
      <c r="AD21" s="114"/>
      <c r="AE21" s="115"/>
      <c r="AF21" s="115"/>
      <c r="AG21" s="115"/>
      <c r="AH21" s="115"/>
      <c r="AI21" s="115"/>
      <c r="AJ21" s="116"/>
      <c r="AK21" s="114"/>
      <c r="AL21" s="115"/>
      <c r="AM21" s="115"/>
      <c r="AN21" s="115"/>
      <c r="AO21" s="115"/>
      <c r="AP21" s="115"/>
      <c r="AQ21" s="116"/>
      <c r="AR21" s="114"/>
      <c r="AS21" s="115"/>
      <c r="AT21" s="116"/>
      <c r="AU21" s="191">
        <f t="shared" si="3"/>
        <v>0</v>
      </c>
      <c r="AV21" s="192"/>
      <c r="AW21" s="193">
        <f t="shared" si="1"/>
        <v>0</v>
      </c>
      <c r="AX21" s="194"/>
      <c r="AY21" s="161"/>
      <c r="AZ21" s="162"/>
      <c r="BA21" s="162"/>
      <c r="BB21" s="162"/>
      <c r="BC21" s="162"/>
      <c r="BD21" s="163"/>
    </row>
    <row r="22" spans="1:56" ht="39.950000000000003" customHeight="1" x14ac:dyDescent="0.4">
      <c r="A22" s="71"/>
      <c r="B22" s="86">
        <f t="shared" si="2"/>
        <v>9</v>
      </c>
      <c r="C22" s="181"/>
      <c r="D22" s="182"/>
      <c r="E22" s="183"/>
      <c r="F22" s="184"/>
      <c r="G22" s="185"/>
      <c r="H22" s="186"/>
      <c r="I22" s="186"/>
      <c r="J22" s="186"/>
      <c r="K22" s="187"/>
      <c r="L22" s="188"/>
      <c r="M22" s="189"/>
      <c r="N22" s="189"/>
      <c r="O22" s="190"/>
      <c r="P22" s="114"/>
      <c r="Q22" s="115"/>
      <c r="R22" s="115"/>
      <c r="S22" s="115"/>
      <c r="T22" s="115"/>
      <c r="U22" s="115"/>
      <c r="V22" s="116"/>
      <c r="W22" s="114"/>
      <c r="X22" s="115"/>
      <c r="Y22" s="115"/>
      <c r="Z22" s="115"/>
      <c r="AA22" s="115"/>
      <c r="AB22" s="115"/>
      <c r="AC22" s="116"/>
      <c r="AD22" s="114"/>
      <c r="AE22" s="115"/>
      <c r="AF22" s="115"/>
      <c r="AG22" s="115"/>
      <c r="AH22" s="115"/>
      <c r="AI22" s="115"/>
      <c r="AJ22" s="116"/>
      <c r="AK22" s="114"/>
      <c r="AL22" s="115"/>
      <c r="AM22" s="115"/>
      <c r="AN22" s="115"/>
      <c r="AO22" s="115"/>
      <c r="AP22" s="115"/>
      <c r="AQ22" s="116"/>
      <c r="AR22" s="114"/>
      <c r="AS22" s="115"/>
      <c r="AT22" s="116"/>
      <c r="AU22" s="191">
        <f t="shared" si="3"/>
        <v>0</v>
      </c>
      <c r="AV22" s="192"/>
      <c r="AW22" s="193">
        <f t="shared" si="1"/>
        <v>0</v>
      </c>
      <c r="AX22" s="194"/>
      <c r="AY22" s="161"/>
      <c r="AZ22" s="162"/>
      <c r="BA22" s="162"/>
      <c r="BB22" s="162"/>
      <c r="BC22" s="162"/>
      <c r="BD22" s="163"/>
    </row>
    <row r="23" spans="1:56" ht="39.950000000000003" customHeight="1" x14ac:dyDescent="0.4">
      <c r="A23" s="71"/>
      <c r="B23" s="86">
        <f t="shared" si="2"/>
        <v>10</v>
      </c>
      <c r="C23" s="181"/>
      <c r="D23" s="182"/>
      <c r="E23" s="183"/>
      <c r="F23" s="184"/>
      <c r="G23" s="185"/>
      <c r="H23" s="186"/>
      <c r="I23" s="186"/>
      <c r="J23" s="186"/>
      <c r="K23" s="187"/>
      <c r="L23" s="188"/>
      <c r="M23" s="189"/>
      <c r="N23" s="189"/>
      <c r="O23" s="190"/>
      <c r="P23" s="114"/>
      <c r="Q23" s="115"/>
      <c r="R23" s="115"/>
      <c r="S23" s="115"/>
      <c r="T23" s="115"/>
      <c r="U23" s="115"/>
      <c r="V23" s="116"/>
      <c r="W23" s="114"/>
      <c r="X23" s="115"/>
      <c r="Y23" s="115"/>
      <c r="Z23" s="115"/>
      <c r="AA23" s="115"/>
      <c r="AB23" s="115"/>
      <c r="AC23" s="116"/>
      <c r="AD23" s="114"/>
      <c r="AE23" s="115"/>
      <c r="AF23" s="115"/>
      <c r="AG23" s="115"/>
      <c r="AH23" s="115"/>
      <c r="AI23" s="115"/>
      <c r="AJ23" s="116"/>
      <c r="AK23" s="114"/>
      <c r="AL23" s="115"/>
      <c r="AM23" s="115"/>
      <c r="AN23" s="115"/>
      <c r="AO23" s="115"/>
      <c r="AP23" s="115"/>
      <c r="AQ23" s="116"/>
      <c r="AR23" s="114"/>
      <c r="AS23" s="115"/>
      <c r="AT23" s="116"/>
      <c r="AU23" s="191">
        <f t="shared" si="3"/>
        <v>0</v>
      </c>
      <c r="AV23" s="192"/>
      <c r="AW23" s="193">
        <f t="shared" si="1"/>
        <v>0</v>
      </c>
      <c r="AX23" s="194"/>
      <c r="AY23" s="161"/>
      <c r="AZ23" s="162"/>
      <c r="BA23" s="162"/>
      <c r="BB23" s="162"/>
      <c r="BC23" s="162"/>
      <c r="BD23" s="163"/>
    </row>
    <row r="24" spans="1:56" ht="39.950000000000003" customHeight="1" x14ac:dyDescent="0.4">
      <c r="A24" s="71"/>
      <c r="B24" s="86">
        <f t="shared" si="2"/>
        <v>11</v>
      </c>
      <c r="C24" s="181"/>
      <c r="D24" s="182"/>
      <c r="E24" s="183"/>
      <c r="F24" s="184"/>
      <c r="G24" s="185"/>
      <c r="H24" s="186"/>
      <c r="I24" s="186"/>
      <c r="J24" s="186"/>
      <c r="K24" s="187"/>
      <c r="L24" s="188"/>
      <c r="M24" s="189"/>
      <c r="N24" s="189"/>
      <c r="O24" s="190"/>
      <c r="P24" s="114"/>
      <c r="Q24" s="115"/>
      <c r="R24" s="115"/>
      <c r="S24" s="115"/>
      <c r="T24" s="115"/>
      <c r="U24" s="115"/>
      <c r="V24" s="116"/>
      <c r="W24" s="114"/>
      <c r="X24" s="115"/>
      <c r="Y24" s="115"/>
      <c r="Z24" s="115"/>
      <c r="AA24" s="115"/>
      <c r="AB24" s="115"/>
      <c r="AC24" s="116"/>
      <c r="AD24" s="114"/>
      <c r="AE24" s="115"/>
      <c r="AF24" s="115"/>
      <c r="AG24" s="115"/>
      <c r="AH24" s="115"/>
      <c r="AI24" s="115"/>
      <c r="AJ24" s="116"/>
      <c r="AK24" s="114"/>
      <c r="AL24" s="115"/>
      <c r="AM24" s="115"/>
      <c r="AN24" s="115"/>
      <c r="AO24" s="115"/>
      <c r="AP24" s="115"/>
      <c r="AQ24" s="116"/>
      <c r="AR24" s="114"/>
      <c r="AS24" s="115"/>
      <c r="AT24" s="116"/>
      <c r="AU24" s="191">
        <f t="shared" si="3"/>
        <v>0</v>
      </c>
      <c r="AV24" s="192"/>
      <c r="AW24" s="193">
        <f t="shared" si="1"/>
        <v>0</v>
      </c>
      <c r="AX24" s="194"/>
      <c r="AY24" s="161"/>
      <c r="AZ24" s="162"/>
      <c r="BA24" s="162"/>
      <c r="BB24" s="162"/>
      <c r="BC24" s="162"/>
      <c r="BD24" s="163"/>
    </row>
    <row r="25" spans="1:56" ht="39.950000000000003" customHeight="1" x14ac:dyDescent="0.4">
      <c r="A25" s="71"/>
      <c r="B25" s="86">
        <f t="shared" si="2"/>
        <v>12</v>
      </c>
      <c r="C25" s="181"/>
      <c r="D25" s="182"/>
      <c r="E25" s="183"/>
      <c r="F25" s="184"/>
      <c r="G25" s="185"/>
      <c r="H25" s="186"/>
      <c r="I25" s="186"/>
      <c r="J25" s="186"/>
      <c r="K25" s="187"/>
      <c r="L25" s="188"/>
      <c r="M25" s="189"/>
      <c r="N25" s="189"/>
      <c r="O25" s="190"/>
      <c r="P25" s="114"/>
      <c r="Q25" s="115"/>
      <c r="R25" s="115"/>
      <c r="S25" s="115"/>
      <c r="T25" s="115"/>
      <c r="U25" s="115"/>
      <c r="V25" s="116"/>
      <c r="W25" s="114"/>
      <c r="X25" s="115"/>
      <c r="Y25" s="115"/>
      <c r="Z25" s="115"/>
      <c r="AA25" s="115"/>
      <c r="AB25" s="115"/>
      <c r="AC25" s="116"/>
      <c r="AD25" s="114"/>
      <c r="AE25" s="115"/>
      <c r="AF25" s="115"/>
      <c r="AG25" s="115"/>
      <c r="AH25" s="115"/>
      <c r="AI25" s="115"/>
      <c r="AJ25" s="116"/>
      <c r="AK25" s="114"/>
      <c r="AL25" s="115"/>
      <c r="AM25" s="115"/>
      <c r="AN25" s="115"/>
      <c r="AO25" s="115"/>
      <c r="AP25" s="115"/>
      <c r="AQ25" s="116"/>
      <c r="AR25" s="114"/>
      <c r="AS25" s="115"/>
      <c r="AT25" s="116"/>
      <c r="AU25" s="191">
        <f t="shared" si="3"/>
        <v>0</v>
      </c>
      <c r="AV25" s="192"/>
      <c r="AW25" s="193">
        <f t="shared" si="1"/>
        <v>0</v>
      </c>
      <c r="AX25" s="194"/>
      <c r="AY25" s="161"/>
      <c r="AZ25" s="162"/>
      <c r="BA25" s="162"/>
      <c r="BB25" s="162"/>
      <c r="BC25" s="162"/>
      <c r="BD25" s="163"/>
    </row>
    <row r="26" spans="1:56" ht="39.950000000000003" customHeight="1" x14ac:dyDescent="0.4">
      <c r="A26" s="71"/>
      <c r="B26" s="86">
        <f t="shared" si="2"/>
        <v>13</v>
      </c>
      <c r="C26" s="181"/>
      <c r="D26" s="182"/>
      <c r="E26" s="183"/>
      <c r="F26" s="184"/>
      <c r="G26" s="185"/>
      <c r="H26" s="186"/>
      <c r="I26" s="186"/>
      <c r="J26" s="186"/>
      <c r="K26" s="187"/>
      <c r="L26" s="188"/>
      <c r="M26" s="189"/>
      <c r="N26" s="189"/>
      <c r="O26" s="190"/>
      <c r="P26" s="114"/>
      <c r="Q26" s="115"/>
      <c r="R26" s="115"/>
      <c r="S26" s="115"/>
      <c r="T26" s="115"/>
      <c r="U26" s="115"/>
      <c r="V26" s="116"/>
      <c r="W26" s="114"/>
      <c r="X26" s="115"/>
      <c r="Y26" s="115"/>
      <c r="Z26" s="115"/>
      <c r="AA26" s="115"/>
      <c r="AB26" s="115"/>
      <c r="AC26" s="116"/>
      <c r="AD26" s="114"/>
      <c r="AE26" s="115"/>
      <c r="AF26" s="115"/>
      <c r="AG26" s="115"/>
      <c r="AH26" s="115"/>
      <c r="AI26" s="115"/>
      <c r="AJ26" s="116"/>
      <c r="AK26" s="114"/>
      <c r="AL26" s="115"/>
      <c r="AM26" s="115"/>
      <c r="AN26" s="115"/>
      <c r="AO26" s="115"/>
      <c r="AP26" s="115"/>
      <c r="AQ26" s="116"/>
      <c r="AR26" s="114"/>
      <c r="AS26" s="115"/>
      <c r="AT26" s="116"/>
      <c r="AU26" s="191">
        <f t="shared" si="3"/>
        <v>0</v>
      </c>
      <c r="AV26" s="192"/>
      <c r="AW26" s="193">
        <f t="shared" si="1"/>
        <v>0</v>
      </c>
      <c r="AX26" s="194"/>
      <c r="AY26" s="161"/>
      <c r="AZ26" s="162"/>
      <c r="BA26" s="162"/>
      <c r="BB26" s="162"/>
      <c r="BC26" s="162"/>
      <c r="BD26" s="163"/>
    </row>
    <row r="27" spans="1:56" ht="39.950000000000003" customHeight="1" x14ac:dyDescent="0.4">
      <c r="A27" s="71"/>
      <c r="B27" s="86">
        <f t="shared" si="2"/>
        <v>14</v>
      </c>
      <c r="C27" s="181"/>
      <c r="D27" s="182"/>
      <c r="E27" s="183"/>
      <c r="F27" s="184"/>
      <c r="G27" s="185"/>
      <c r="H27" s="186"/>
      <c r="I27" s="186"/>
      <c r="J27" s="186"/>
      <c r="K27" s="187"/>
      <c r="L27" s="188"/>
      <c r="M27" s="189"/>
      <c r="N27" s="189"/>
      <c r="O27" s="190"/>
      <c r="P27" s="114"/>
      <c r="Q27" s="115"/>
      <c r="R27" s="115"/>
      <c r="S27" s="115"/>
      <c r="T27" s="115"/>
      <c r="U27" s="115"/>
      <c r="V27" s="116"/>
      <c r="W27" s="114"/>
      <c r="X27" s="115"/>
      <c r="Y27" s="115"/>
      <c r="Z27" s="115"/>
      <c r="AA27" s="115"/>
      <c r="AB27" s="115"/>
      <c r="AC27" s="116"/>
      <c r="AD27" s="114"/>
      <c r="AE27" s="115"/>
      <c r="AF27" s="115"/>
      <c r="AG27" s="115"/>
      <c r="AH27" s="115"/>
      <c r="AI27" s="115"/>
      <c r="AJ27" s="116"/>
      <c r="AK27" s="114"/>
      <c r="AL27" s="115"/>
      <c r="AM27" s="115"/>
      <c r="AN27" s="115"/>
      <c r="AO27" s="115"/>
      <c r="AP27" s="115"/>
      <c r="AQ27" s="116"/>
      <c r="AR27" s="114"/>
      <c r="AS27" s="115"/>
      <c r="AT27" s="116"/>
      <c r="AU27" s="191">
        <f t="shared" si="3"/>
        <v>0</v>
      </c>
      <c r="AV27" s="192"/>
      <c r="AW27" s="193">
        <f t="shared" si="1"/>
        <v>0</v>
      </c>
      <c r="AX27" s="194"/>
      <c r="AY27" s="161"/>
      <c r="AZ27" s="162"/>
      <c r="BA27" s="162"/>
      <c r="BB27" s="162"/>
      <c r="BC27" s="162"/>
      <c r="BD27" s="163"/>
    </row>
    <row r="28" spans="1:56" ht="39.950000000000003" customHeight="1" x14ac:dyDescent="0.4">
      <c r="A28" s="71"/>
      <c r="B28" s="86">
        <f t="shared" si="2"/>
        <v>15</v>
      </c>
      <c r="C28" s="181"/>
      <c r="D28" s="182"/>
      <c r="E28" s="183"/>
      <c r="F28" s="184"/>
      <c r="G28" s="185"/>
      <c r="H28" s="186"/>
      <c r="I28" s="186"/>
      <c r="J28" s="186"/>
      <c r="K28" s="187"/>
      <c r="L28" s="188"/>
      <c r="M28" s="189"/>
      <c r="N28" s="189"/>
      <c r="O28" s="190"/>
      <c r="P28" s="114"/>
      <c r="Q28" s="115"/>
      <c r="R28" s="115"/>
      <c r="S28" s="115"/>
      <c r="T28" s="115"/>
      <c r="U28" s="115"/>
      <c r="V28" s="116"/>
      <c r="W28" s="114"/>
      <c r="X28" s="115"/>
      <c r="Y28" s="115"/>
      <c r="Z28" s="115"/>
      <c r="AA28" s="115"/>
      <c r="AB28" s="115"/>
      <c r="AC28" s="116"/>
      <c r="AD28" s="114"/>
      <c r="AE28" s="115"/>
      <c r="AF28" s="115"/>
      <c r="AG28" s="115"/>
      <c r="AH28" s="115"/>
      <c r="AI28" s="115"/>
      <c r="AJ28" s="116"/>
      <c r="AK28" s="114"/>
      <c r="AL28" s="115"/>
      <c r="AM28" s="115"/>
      <c r="AN28" s="115"/>
      <c r="AO28" s="115"/>
      <c r="AP28" s="115"/>
      <c r="AQ28" s="116"/>
      <c r="AR28" s="114"/>
      <c r="AS28" s="115"/>
      <c r="AT28" s="116"/>
      <c r="AU28" s="191">
        <f t="shared" si="3"/>
        <v>0</v>
      </c>
      <c r="AV28" s="192"/>
      <c r="AW28" s="193">
        <f t="shared" si="1"/>
        <v>0</v>
      </c>
      <c r="AX28" s="194"/>
      <c r="AY28" s="161"/>
      <c r="AZ28" s="162"/>
      <c r="BA28" s="162"/>
      <c r="BB28" s="162"/>
      <c r="BC28" s="162"/>
      <c r="BD28" s="163"/>
    </row>
    <row r="29" spans="1:56" ht="39.950000000000003" customHeight="1" x14ac:dyDescent="0.4">
      <c r="A29" s="71"/>
      <c r="B29" s="86">
        <f t="shared" si="2"/>
        <v>16</v>
      </c>
      <c r="C29" s="181"/>
      <c r="D29" s="182"/>
      <c r="E29" s="183"/>
      <c r="F29" s="184"/>
      <c r="G29" s="185"/>
      <c r="H29" s="186"/>
      <c r="I29" s="186"/>
      <c r="J29" s="186"/>
      <c r="K29" s="187"/>
      <c r="L29" s="188"/>
      <c r="M29" s="189"/>
      <c r="N29" s="189"/>
      <c r="O29" s="190"/>
      <c r="P29" s="114"/>
      <c r="Q29" s="115"/>
      <c r="R29" s="115"/>
      <c r="S29" s="115"/>
      <c r="T29" s="115"/>
      <c r="U29" s="115"/>
      <c r="V29" s="116"/>
      <c r="W29" s="114"/>
      <c r="X29" s="115"/>
      <c r="Y29" s="115"/>
      <c r="Z29" s="115"/>
      <c r="AA29" s="115"/>
      <c r="AB29" s="115"/>
      <c r="AC29" s="116"/>
      <c r="AD29" s="114"/>
      <c r="AE29" s="115"/>
      <c r="AF29" s="115"/>
      <c r="AG29" s="115"/>
      <c r="AH29" s="115"/>
      <c r="AI29" s="115"/>
      <c r="AJ29" s="116"/>
      <c r="AK29" s="114"/>
      <c r="AL29" s="115"/>
      <c r="AM29" s="115"/>
      <c r="AN29" s="115"/>
      <c r="AO29" s="115"/>
      <c r="AP29" s="115"/>
      <c r="AQ29" s="116"/>
      <c r="AR29" s="114"/>
      <c r="AS29" s="115"/>
      <c r="AT29" s="116"/>
      <c r="AU29" s="191">
        <f t="shared" si="3"/>
        <v>0</v>
      </c>
      <c r="AV29" s="192"/>
      <c r="AW29" s="193">
        <f t="shared" si="1"/>
        <v>0</v>
      </c>
      <c r="AX29" s="194"/>
      <c r="AY29" s="161"/>
      <c r="AZ29" s="162"/>
      <c r="BA29" s="162"/>
      <c r="BB29" s="162"/>
      <c r="BC29" s="162"/>
      <c r="BD29" s="163"/>
    </row>
    <row r="30" spans="1:56" ht="39.950000000000003" customHeight="1" x14ac:dyDescent="0.4">
      <c r="A30" s="71"/>
      <c r="B30" s="86">
        <f t="shared" si="2"/>
        <v>17</v>
      </c>
      <c r="C30" s="181"/>
      <c r="D30" s="182"/>
      <c r="E30" s="183"/>
      <c r="F30" s="184"/>
      <c r="G30" s="185"/>
      <c r="H30" s="186"/>
      <c r="I30" s="186"/>
      <c r="J30" s="186"/>
      <c r="K30" s="187"/>
      <c r="L30" s="188"/>
      <c r="M30" s="189"/>
      <c r="N30" s="189"/>
      <c r="O30" s="190"/>
      <c r="P30" s="114"/>
      <c r="Q30" s="115"/>
      <c r="R30" s="115"/>
      <c r="S30" s="115"/>
      <c r="T30" s="115"/>
      <c r="U30" s="115"/>
      <c r="V30" s="116"/>
      <c r="W30" s="114"/>
      <c r="X30" s="115"/>
      <c r="Y30" s="115"/>
      <c r="Z30" s="115"/>
      <c r="AA30" s="115"/>
      <c r="AB30" s="115"/>
      <c r="AC30" s="116"/>
      <c r="AD30" s="114"/>
      <c r="AE30" s="115"/>
      <c r="AF30" s="115"/>
      <c r="AG30" s="115"/>
      <c r="AH30" s="115"/>
      <c r="AI30" s="115"/>
      <c r="AJ30" s="116"/>
      <c r="AK30" s="114"/>
      <c r="AL30" s="115"/>
      <c r="AM30" s="115"/>
      <c r="AN30" s="115"/>
      <c r="AO30" s="115"/>
      <c r="AP30" s="115"/>
      <c r="AQ30" s="116"/>
      <c r="AR30" s="114"/>
      <c r="AS30" s="115"/>
      <c r="AT30" s="116"/>
      <c r="AU30" s="191">
        <f t="shared" si="3"/>
        <v>0</v>
      </c>
      <c r="AV30" s="192"/>
      <c r="AW30" s="193">
        <f t="shared" si="1"/>
        <v>0</v>
      </c>
      <c r="AX30" s="194"/>
      <c r="AY30" s="161"/>
      <c r="AZ30" s="162"/>
      <c r="BA30" s="162"/>
      <c r="BB30" s="162"/>
      <c r="BC30" s="162"/>
      <c r="BD30" s="163"/>
    </row>
    <row r="31" spans="1:56" ht="39.950000000000003" customHeight="1" thickBot="1" x14ac:dyDescent="0.45">
      <c r="A31" s="71"/>
      <c r="B31" s="87">
        <f t="shared" si="2"/>
        <v>18</v>
      </c>
      <c r="C31" s="164"/>
      <c r="D31" s="165"/>
      <c r="E31" s="166"/>
      <c r="F31" s="167"/>
      <c r="G31" s="168"/>
      <c r="H31" s="169"/>
      <c r="I31" s="169"/>
      <c r="J31" s="169"/>
      <c r="K31" s="170"/>
      <c r="L31" s="171"/>
      <c r="M31" s="172"/>
      <c r="N31" s="172"/>
      <c r="O31" s="173"/>
      <c r="P31" s="117"/>
      <c r="Q31" s="118"/>
      <c r="R31" s="118"/>
      <c r="S31" s="118"/>
      <c r="T31" s="118"/>
      <c r="U31" s="118"/>
      <c r="V31" s="119"/>
      <c r="W31" s="117"/>
      <c r="X31" s="118"/>
      <c r="Y31" s="118"/>
      <c r="Z31" s="118"/>
      <c r="AA31" s="118"/>
      <c r="AB31" s="118"/>
      <c r="AC31" s="119"/>
      <c r="AD31" s="117"/>
      <c r="AE31" s="118"/>
      <c r="AF31" s="118"/>
      <c r="AG31" s="118"/>
      <c r="AH31" s="118"/>
      <c r="AI31" s="118"/>
      <c r="AJ31" s="119"/>
      <c r="AK31" s="117"/>
      <c r="AL31" s="118"/>
      <c r="AM31" s="118"/>
      <c r="AN31" s="118"/>
      <c r="AO31" s="118"/>
      <c r="AP31" s="118"/>
      <c r="AQ31" s="119"/>
      <c r="AR31" s="117"/>
      <c r="AS31" s="118"/>
      <c r="AT31" s="119"/>
      <c r="AU31" s="174">
        <f t="shared" si="3"/>
        <v>0</v>
      </c>
      <c r="AV31" s="175"/>
      <c r="AW31" s="176">
        <f t="shared" si="1"/>
        <v>0</v>
      </c>
      <c r="AX31" s="177"/>
      <c r="AY31" s="178"/>
      <c r="AZ31" s="179"/>
      <c r="BA31" s="179"/>
      <c r="BB31" s="179"/>
      <c r="BC31" s="179"/>
      <c r="BD31" s="180"/>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row>
    <row r="33" spans="1:56" ht="20.25" customHeight="1" x14ac:dyDescent="0.4">
      <c r="A33" s="71"/>
      <c r="B33" s="97" t="s">
        <v>105</v>
      </c>
      <c r="C33" s="97"/>
      <c r="D33" s="97"/>
      <c r="E33" s="97"/>
      <c r="F33" s="97"/>
      <c r="G33" s="97"/>
      <c r="H33" s="97"/>
      <c r="I33" s="97"/>
      <c r="J33" s="97"/>
      <c r="K33" s="97"/>
      <c r="L33" s="98"/>
      <c r="M33" s="97"/>
      <c r="N33" s="97"/>
      <c r="O33" s="97"/>
      <c r="P33" s="97"/>
      <c r="Q33" s="97"/>
      <c r="R33" s="97"/>
      <c r="S33" s="97"/>
      <c r="T33" s="97" t="s">
        <v>58</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159" t="s">
        <v>31</v>
      </c>
      <c r="D34" s="159"/>
      <c r="E34" s="159" t="s">
        <v>32</v>
      </c>
      <c r="F34" s="159"/>
      <c r="G34" s="159"/>
      <c r="H34" s="159"/>
      <c r="I34" s="97"/>
      <c r="J34" s="160" t="s">
        <v>35</v>
      </c>
      <c r="K34" s="160"/>
      <c r="L34" s="160"/>
      <c r="M34" s="160"/>
      <c r="N34" s="67"/>
      <c r="O34" s="67"/>
      <c r="P34" s="96" t="s">
        <v>43</v>
      </c>
      <c r="Q34" s="96"/>
      <c r="R34" s="97"/>
      <c r="S34" s="97"/>
      <c r="T34" s="134" t="s">
        <v>7</v>
      </c>
      <c r="U34" s="136"/>
      <c r="V34" s="134" t="s">
        <v>8</v>
      </c>
      <c r="W34" s="135"/>
      <c r="X34" s="135"/>
      <c r="Y34" s="136"/>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133"/>
      <c r="D35" s="133"/>
      <c r="E35" s="133" t="s">
        <v>33</v>
      </c>
      <c r="F35" s="133"/>
      <c r="G35" s="133" t="s">
        <v>34</v>
      </c>
      <c r="H35" s="133"/>
      <c r="I35" s="97"/>
      <c r="J35" s="133" t="s">
        <v>33</v>
      </c>
      <c r="K35" s="133"/>
      <c r="L35" s="133" t="s">
        <v>34</v>
      </c>
      <c r="M35" s="133"/>
      <c r="N35" s="67"/>
      <c r="O35" s="67"/>
      <c r="P35" s="96" t="s">
        <v>40</v>
      </c>
      <c r="Q35" s="96"/>
      <c r="R35" s="97"/>
      <c r="S35" s="97"/>
      <c r="T35" s="134" t="s">
        <v>3</v>
      </c>
      <c r="U35" s="136"/>
      <c r="V35" s="134" t="s">
        <v>46</v>
      </c>
      <c r="W35" s="135"/>
      <c r="X35" s="135"/>
      <c r="Y35" s="136"/>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134" t="s">
        <v>3</v>
      </c>
      <c r="D36" s="136"/>
      <c r="E36" s="151">
        <f>SUMIFS($AU$14:$AV$31,$C$14:$D$31,"介護支援専門員",$E$14:$F$31,"A")</f>
        <v>480</v>
      </c>
      <c r="F36" s="152"/>
      <c r="G36" s="153">
        <f>SUMIFS($AW$14:$AX$31,$C$14:$D$31,"介護支援専門員",$E$14:$F$31,"A")</f>
        <v>120</v>
      </c>
      <c r="H36" s="154"/>
      <c r="I36" s="110"/>
      <c r="J36" s="155">
        <v>0</v>
      </c>
      <c r="K36" s="156"/>
      <c r="L36" s="155">
        <v>0</v>
      </c>
      <c r="M36" s="156"/>
      <c r="N36" s="109"/>
      <c r="O36" s="109"/>
      <c r="P36" s="155">
        <v>3</v>
      </c>
      <c r="Q36" s="156"/>
      <c r="R36" s="97"/>
      <c r="S36" s="97"/>
      <c r="T36" s="134" t="s">
        <v>4</v>
      </c>
      <c r="U36" s="136"/>
      <c r="V36" s="134" t="s">
        <v>47</v>
      </c>
      <c r="W36" s="135"/>
      <c r="X36" s="135"/>
      <c r="Y36" s="136"/>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134" t="s">
        <v>4</v>
      </c>
      <c r="D37" s="136"/>
      <c r="E37" s="151">
        <f>SUMIFS($AU$14:$AV$31,$C$14:$D$31,"介護支援専門員",$E$14:$F$31,"B")</f>
        <v>0</v>
      </c>
      <c r="F37" s="152"/>
      <c r="G37" s="153">
        <f>SUMIFS($AW$14:$AX$31,$C$14:$D$31,"介護支援専門員",$E$14:$F$31,"B")</f>
        <v>0</v>
      </c>
      <c r="H37" s="154"/>
      <c r="I37" s="110"/>
      <c r="J37" s="155">
        <v>0</v>
      </c>
      <c r="K37" s="156"/>
      <c r="L37" s="155">
        <v>0</v>
      </c>
      <c r="M37" s="156"/>
      <c r="N37" s="109"/>
      <c r="O37" s="109"/>
      <c r="P37" s="155">
        <v>0</v>
      </c>
      <c r="Q37" s="156"/>
      <c r="R37" s="97"/>
      <c r="S37" s="97"/>
      <c r="T37" s="134" t="s">
        <v>5</v>
      </c>
      <c r="U37" s="136"/>
      <c r="V37" s="134" t="s">
        <v>48</v>
      </c>
      <c r="W37" s="135"/>
      <c r="X37" s="135"/>
      <c r="Y37" s="136"/>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134" t="s">
        <v>5</v>
      </c>
      <c r="D38" s="136"/>
      <c r="E38" s="151">
        <f>SUMIFS($AU$14:$AV$31,$C$14:$D$31,"介護支援専門員",$E$14:$F$31,"C")</f>
        <v>80</v>
      </c>
      <c r="F38" s="152"/>
      <c r="G38" s="153">
        <f>SUMIFS($AW$14:$AX$31,$C$14:$D$31,"介護支援専門員",$E$14:$F$31,"C")</f>
        <v>20</v>
      </c>
      <c r="H38" s="154"/>
      <c r="I38" s="110"/>
      <c r="J38" s="155">
        <v>80</v>
      </c>
      <c r="K38" s="156"/>
      <c r="L38" s="157">
        <v>20</v>
      </c>
      <c r="M38" s="158"/>
      <c r="N38" s="109"/>
      <c r="O38" s="109"/>
      <c r="P38" s="151" t="s">
        <v>30</v>
      </c>
      <c r="Q38" s="152"/>
      <c r="R38" s="97"/>
      <c r="S38" s="97"/>
      <c r="T38" s="134" t="s">
        <v>6</v>
      </c>
      <c r="U38" s="136"/>
      <c r="V38" s="134" t="s">
        <v>57</v>
      </c>
      <c r="W38" s="135"/>
      <c r="X38" s="135"/>
      <c r="Y38" s="136"/>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134" t="s">
        <v>6</v>
      </c>
      <c r="D39" s="136"/>
      <c r="E39" s="151">
        <f>SUMIFS($AU$14:$AV$31,$C$14:$D$31,"介護支援専門員",$E$14:$F$31,"D")</f>
        <v>0</v>
      </c>
      <c r="F39" s="152"/>
      <c r="G39" s="153">
        <f>SUMIFS($AW$14:$AX$31,$C$14:$D$31,"介護支援専門員",$E$14:$F$31,"D")</f>
        <v>0</v>
      </c>
      <c r="H39" s="154"/>
      <c r="I39" s="110"/>
      <c r="J39" s="155">
        <v>0</v>
      </c>
      <c r="K39" s="156"/>
      <c r="L39" s="157">
        <v>0</v>
      </c>
      <c r="M39" s="158"/>
      <c r="N39" s="109"/>
      <c r="O39" s="109"/>
      <c r="P39" s="151" t="s">
        <v>30</v>
      </c>
      <c r="Q39" s="152"/>
      <c r="R39" s="97"/>
      <c r="S39" s="97"/>
      <c r="T39" s="97"/>
      <c r="U39" s="148"/>
      <c r="V39" s="148"/>
      <c r="W39" s="149"/>
      <c r="X39" s="149"/>
      <c r="Y39" s="125"/>
      <c r="Z39" s="12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134" t="s">
        <v>27</v>
      </c>
      <c r="D40" s="136"/>
      <c r="E40" s="151">
        <f>SUM(E36:F39)</f>
        <v>560</v>
      </c>
      <c r="F40" s="152"/>
      <c r="G40" s="153">
        <f>SUM(G36:H39)</f>
        <v>140</v>
      </c>
      <c r="H40" s="154"/>
      <c r="I40" s="110"/>
      <c r="J40" s="151">
        <f>SUM(J36:K39)</f>
        <v>80</v>
      </c>
      <c r="K40" s="152"/>
      <c r="L40" s="151">
        <f>SUM(L36:M39)</f>
        <v>20</v>
      </c>
      <c r="M40" s="152"/>
      <c r="N40" s="109"/>
      <c r="O40" s="109"/>
      <c r="P40" s="151">
        <f>SUM(P36:Q37)</f>
        <v>3</v>
      </c>
      <c r="Q40" s="152"/>
      <c r="R40" s="97"/>
      <c r="S40" s="97"/>
      <c r="T40" s="97"/>
      <c r="U40" s="148"/>
      <c r="V40" s="148"/>
      <c r="W40" s="149"/>
      <c r="X40" s="149"/>
      <c r="Y40" s="124"/>
      <c r="Z40" s="12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41</v>
      </c>
      <c r="D42" s="97"/>
      <c r="E42" s="97"/>
      <c r="F42" s="97"/>
      <c r="G42" s="97"/>
      <c r="H42" s="97"/>
      <c r="I42" s="105" t="s">
        <v>72</v>
      </c>
      <c r="J42" s="143" t="s">
        <v>73</v>
      </c>
      <c r="K42" s="144"/>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36</v>
      </c>
      <c r="D43" s="97"/>
      <c r="E43" s="97"/>
      <c r="F43" s="97"/>
      <c r="G43" s="97"/>
      <c r="H43" s="97" t="s">
        <v>37</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133" t="s">
        <v>38</v>
      </c>
      <c r="N44" s="133"/>
      <c r="O44" s="133"/>
      <c r="P44" s="133"/>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145">
        <f>IF($J$42="週",L40,J40)</f>
        <v>20</v>
      </c>
      <c r="D45" s="146"/>
      <c r="E45" s="146"/>
      <c r="F45" s="147"/>
      <c r="G45" s="99" t="s">
        <v>28</v>
      </c>
      <c r="H45" s="134">
        <f>IF($J$42="週",$AV$5,$AZ$5)</f>
        <v>40</v>
      </c>
      <c r="I45" s="135"/>
      <c r="J45" s="135"/>
      <c r="K45" s="136"/>
      <c r="L45" s="99" t="s">
        <v>29</v>
      </c>
      <c r="M45" s="137">
        <f>ROUNDDOWN(C45/H45,1)</f>
        <v>0.5</v>
      </c>
      <c r="N45" s="138"/>
      <c r="O45" s="138"/>
      <c r="P45" s="139"/>
      <c r="Q45" s="97"/>
      <c r="R45" s="97"/>
      <c r="S45" s="97"/>
      <c r="T45" s="97"/>
      <c r="U45" s="150"/>
      <c r="V45" s="150"/>
      <c r="W45" s="150"/>
      <c r="X45" s="150"/>
      <c r="Y45" s="12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59</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94</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43</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39</v>
      </c>
      <c r="D49" s="67"/>
      <c r="E49" s="67"/>
      <c r="F49" s="67"/>
      <c r="G49" s="67"/>
      <c r="H49" s="97" t="s">
        <v>42</v>
      </c>
      <c r="I49" s="67"/>
      <c r="J49" s="67"/>
      <c r="K49" s="67"/>
      <c r="L49" s="67"/>
      <c r="M49" s="133" t="s">
        <v>27</v>
      </c>
      <c r="N49" s="133"/>
      <c r="O49" s="133"/>
      <c r="P49" s="133"/>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134">
        <f>P40</f>
        <v>3</v>
      </c>
      <c r="D50" s="135"/>
      <c r="E50" s="135"/>
      <c r="F50" s="136"/>
      <c r="G50" s="99" t="s">
        <v>65</v>
      </c>
      <c r="H50" s="137">
        <f>M45</f>
        <v>0.5</v>
      </c>
      <c r="I50" s="138"/>
      <c r="J50" s="138"/>
      <c r="K50" s="139"/>
      <c r="L50" s="99" t="s">
        <v>29</v>
      </c>
      <c r="M50" s="140">
        <f>ROUNDDOWN(C50+H50,1)</f>
        <v>3.5</v>
      </c>
      <c r="N50" s="141"/>
      <c r="O50" s="141"/>
      <c r="P50" s="142"/>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#REF!</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topLeftCell="A28" zoomScale="55" zoomScaleNormal="55" zoomScaleSheetLayoutView="5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119</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48" t="s">
        <v>88</v>
      </c>
      <c r="AN1" s="248"/>
      <c r="AO1" s="248"/>
      <c r="AP1" s="248"/>
      <c r="AQ1" s="248"/>
      <c r="AR1" s="248"/>
      <c r="AS1" s="248"/>
      <c r="AT1" s="248"/>
      <c r="AU1" s="248"/>
      <c r="AV1" s="248"/>
      <c r="AW1" s="248"/>
      <c r="AX1" s="248"/>
      <c r="AY1" s="248"/>
      <c r="AZ1" s="248"/>
      <c r="BA1" s="24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49">
        <v>3</v>
      </c>
      <c r="V2" s="249"/>
      <c r="W2" s="39" t="s">
        <v>16</v>
      </c>
      <c r="X2" s="250">
        <f>IF(U2=0,"",YEAR(DATE(2018+U2,1,1)))</f>
        <v>2021</v>
      </c>
      <c r="Y2" s="250"/>
      <c r="Z2" s="41" t="s">
        <v>20</v>
      </c>
      <c r="AA2" s="41" t="s">
        <v>21</v>
      </c>
      <c r="AB2" s="249">
        <v>4</v>
      </c>
      <c r="AC2" s="249"/>
      <c r="AD2" s="41" t="s">
        <v>22</v>
      </c>
      <c r="AE2" s="41"/>
      <c r="AF2" s="41"/>
      <c r="AG2" s="41"/>
      <c r="AH2" s="41"/>
      <c r="AI2" s="41"/>
      <c r="AJ2" s="40"/>
      <c r="AK2" s="39" t="s">
        <v>17</v>
      </c>
      <c r="AL2" s="39" t="s">
        <v>16</v>
      </c>
      <c r="AM2" s="249"/>
      <c r="AN2" s="249"/>
      <c r="AO2" s="249"/>
      <c r="AP2" s="249"/>
      <c r="AQ2" s="249"/>
      <c r="AR2" s="249"/>
      <c r="AS2" s="249"/>
      <c r="AT2" s="249"/>
      <c r="AU2" s="249"/>
      <c r="AV2" s="249"/>
      <c r="AW2" s="249"/>
      <c r="AX2" s="249"/>
      <c r="AY2" s="249"/>
      <c r="AZ2" s="249"/>
      <c r="BA2" s="24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60</v>
      </c>
      <c r="AZ3" s="251" t="s">
        <v>80</v>
      </c>
      <c r="BA3" s="251"/>
      <c r="BB3" s="251"/>
      <c r="BC3" s="25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74</v>
      </c>
      <c r="AZ4" s="251" t="s">
        <v>75</v>
      </c>
      <c r="BA4" s="251"/>
      <c r="BB4" s="251"/>
      <c r="BC4" s="25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52</v>
      </c>
      <c r="AK5" s="60"/>
      <c r="AL5" s="60"/>
      <c r="AM5" s="60"/>
      <c r="AN5" s="60"/>
      <c r="AO5" s="60"/>
      <c r="AP5" s="60"/>
      <c r="AQ5" s="60"/>
      <c r="AR5" s="49"/>
      <c r="AS5" s="49"/>
      <c r="AT5" s="61"/>
      <c r="AU5" s="60"/>
      <c r="AV5" s="242">
        <v>40</v>
      </c>
      <c r="AW5" s="243"/>
      <c r="AX5" s="61" t="s">
        <v>23</v>
      </c>
      <c r="AY5" s="60"/>
      <c r="AZ5" s="242">
        <v>160</v>
      </c>
      <c r="BA5" s="243"/>
      <c r="BB5" s="61" t="s">
        <v>68</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97</v>
      </c>
      <c r="AR6" s="60"/>
      <c r="AS6" s="130"/>
      <c r="AT6" s="130"/>
      <c r="AU6" s="130"/>
      <c r="AV6" s="60"/>
      <c r="AW6" s="60"/>
      <c r="AX6" s="131"/>
      <c r="AY6" s="60"/>
      <c r="AZ6" s="242">
        <v>100</v>
      </c>
      <c r="BA6" s="243"/>
      <c r="BB6" s="132" t="s">
        <v>96</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46">
        <f>DAY(EOMONTH(DATE(X2,AB2,1),0))</f>
        <v>30</v>
      </c>
      <c r="BA7" s="247"/>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25" t="s">
        <v>26</v>
      </c>
      <c r="C9" s="228" t="s">
        <v>98</v>
      </c>
      <c r="D9" s="229"/>
      <c r="E9" s="234" t="s">
        <v>99</v>
      </c>
      <c r="F9" s="229"/>
      <c r="G9" s="234" t="s">
        <v>100</v>
      </c>
      <c r="H9" s="228"/>
      <c r="I9" s="228"/>
      <c r="J9" s="228"/>
      <c r="K9" s="229"/>
      <c r="L9" s="234" t="s">
        <v>101</v>
      </c>
      <c r="M9" s="228"/>
      <c r="N9" s="228"/>
      <c r="O9" s="237"/>
      <c r="P9" s="240" t="s">
        <v>102</v>
      </c>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12" t="str">
        <f>IF(AZ3="４週","(10)1～4週目の勤務時間数合計","(10)1か月の勤務時間数合計")</f>
        <v>(10)1～4週目の勤務時間数合計</v>
      </c>
      <c r="AV9" s="213"/>
      <c r="AW9" s="212" t="s">
        <v>103</v>
      </c>
      <c r="AX9" s="213"/>
      <c r="AY9" s="220" t="s">
        <v>104</v>
      </c>
      <c r="AZ9" s="220"/>
      <c r="BA9" s="220"/>
      <c r="BB9" s="220"/>
      <c r="BC9" s="220"/>
      <c r="BD9" s="220"/>
    </row>
    <row r="10" spans="1:57" ht="20.25" customHeight="1" thickBot="1" x14ac:dyDescent="0.45">
      <c r="A10" s="71"/>
      <c r="B10" s="226"/>
      <c r="C10" s="230"/>
      <c r="D10" s="231"/>
      <c r="E10" s="235"/>
      <c r="F10" s="231"/>
      <c r="G10" s="235"/>
      <c r="H10" s="230"/>
      <c r="I10" s="230"/>
      <c r="J10" s="230"/>
      <c r="K10" s="231"/>
      <c r="L10" s="235"/>
      <c r="M10" s="230"/>
      <c r="N10" s="230"/>
      <c r="O10" s="238"/>
      <c r="P10" s="222" t="s">
        <v>10</v>
      </c>
      <c r="Q10" s="223"/>
      <c r="R10" s="223"/>
      <c r="S10" s="223"/>
      <c r="T10" s="223"/>
      <c r="U10" s="223"/>
      <c r="V10" s="224"/>
      <c r="W10" s="222" t="s">
        <v>11</v>
      </c>
      <c r="X10" s="223"/>
      <c r="Y10" s="223"/>
      <c r="Z10" s="223"/>
      <c r="AA10" s="223"/>
      <c r="AB10" s="223"/>
      <c r="AC10" s="224"/>
      <c r="AD10" s="222" t="s">
        <v>12</v>
      </c>
      <c r="AE10" s="223"/>
      <c r="AF10" s="223"/>
      <c r="AG10" s="223"/>
      <c r="AH10" s="223"/>
      <c r="AI10" s="223"/>
      <c r="AJ10" s="224"/>
      <c r="AK10" s="222" t="s">
        <v>13</v>
      </c>
      <c r="AL10" s="223"/>
      <c r="AM10" s="223"/>
      <c r="AN10" s="223"/>
      <c r="AO10" s="223"/>
      <c r="AP10" s="223"/>
      <c r="AQ10" s="224"/>
      <c r="AR10" s="222" t="s">
        <v>14</v>
      </c>
      <c r="AS10" s="223"/>
      <c r="AT10" s="224"/>
      <c r="AU10" s="214"/>
      <c r="AV10" s="215"/>
      <c r="AW10" s="214"/>
      <c r="AX10" s="215"/>
      <c r="AY10" s="220"/>
      <c r="AZ10" s="220"/>
      <c r="BA10" s="220"/>
      <c r="BB10" s="220"/>
      <c r="BC10" s="220"/>
      <c r="BD10" s="220"/>
    </row>
    <row r="11" spans="1:57" ht="20.25" customHeight="1" thickBot="1" x14ac:dyDescent="0.45">
      <c r="A11" s="71"/>
      <c r="B11" s="226"/>
      <c r="C11" s="230"/>
      <c r="D11" s="231"/>
      <c r="E11" s="235"/>
      <c r="F11" s="231"/>
      <c r="G11" s="235"/>
      <c r="H11" s="230"/>
      <c r="I11" s="230"/>
      <c r="J11" s="230"/>
      <c r="K11" s="231"/>
      <c r="L11" s="235"/>
      <c r="M11" s="230"/>
      <c r="N11" s="230"/>
      <c r="O11" s="23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14"/>
      <c r="AV11" s="215"/>
      <c r="AW11" s="214"/>
      <c r="AX11" s="215"/>
      <c r="AY11" s="220"/>
      <c r="AZ11" s="220"/>
      <c r="BA11" s="220"/>
      <c r="BB11" s="220"/>
      <c r="BC11" s="220"/>
      <c r="BD11" s="220"/>
    </row>
    <row r="12" spans="1:57" ht="20.25" hidden="1" customHeight="1" thickBot="1" x14ac:dyDescent="0.45">
      <c r="A12" s="71"/>
      <c r="B12" s="226"/>
      <c r="C12" s="230"/>
      <c r="D12" s="231"/>
      <c r="E12" s="235"/>
      <c r="F12" s="231"/>
      <c r="G12" s="235"/>
      <c r="H12" s="230"/>
      <c r="I12" s="230"/>
      <c r="J12" s="230"/>
      <c r="K12" s="231"/>
      <c r="L12" s="235"/>
      <c r="M12" s="230"/>
      <c r="N12" s="230"/>
      <c r="O12" s="238"/>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216"/>
      <c r="AV12" s="217"/>
      <c r="AW12" s="216"/>
      <c r="AX12" s="217"/>
      <c r="AY12" s="221"/>
      <c r="AZ12" s="221"/>
      <c r="BA12" s="221"/>
      <c r="BB12" s="221"/>
      <c r="BC12" s="221"/>
      <c r="BD12" s="221"/>
    </row>
    <row r="13" spans="1:57" ht="20.25" customHeight="1" thickBot="1" x14ac:dyDescent="0.45">
      <c r="A13" s="71"/>
      <c r="B13" s="227"/>
      <c r="C13" s="232"/>
      <c r="D13" s="233"/>
      <c r="E13" s="236"/>
      <c r="F13" s="233"/>
      <c r="G13" s="236"/>
      <c r="H13" s="232"/>
      <c r="I13" s="232"/>
      <c r="J13" s="232"/>
      <c r="K13" s="233"/>
      <c r="L13" s="236"/>
      <c r="M13" s="232"/>
      <c r="N13" s="232"/>
      <c r="O13" s="239"/>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18"/>
      <c r="AV13" s="219"/>
      <c r="AW13" s="218"/>
      <c r="AX13" s="219"/>
      <c r="AY13" s="221"/>
      <c r="AZ13" s="221"/>
      <c r="BA13" s="221"/>
      <c r="BB13" s="221"/>
      <c r="BC13" s="221"/>
      <c r="BD13" s="221"/>
    </row>
    <row r="14" spans="1:57" ht="39.950000000000003" customHeight="1" x14ac:dyDescent="0.4">
      <c r="A14" s="71"/>
      <c r="B14" s="85">
        <v>1</v>
      </c>
      <c r="C14" s="198"/>
      <c r="D14" s="199"/>
      <c r="E14" s="200"/>
      <c r="F14" s="201"/>
      <c r="G14" s="202"/>
      <c r="H14" s="203"/>
      <c r="I14" s="203"/>
      <c r="J14" s="203"/>
      <c r="K14" s="204"/>
      <c r="L14" s="205"/>
      <c r="M14" s="206"/>
      <c r="N14" s="206"/>
      <c r="O14" s="207"/>
      <c r="P14" s="111"/>
      <c r="Q14" s="112"/>
      <c r="R14" s="112"/>
      <c r="S14" s="112"/>
      <c r="T14" s="112"/>
      <c r="U14" s="112"/>
      <c r="V14" s="113"/>
      <c r="W14" s="111"/>
      <c r="X14" s="112"/>
      <c r="Y14" s="112"/>
      <c r="Z14" s="112"/>
      <c r="AA14" s="112"/>
      <c r="AB14" s="112"/>
      <c r="AC14" s="113"/>
      <c r="AD14" s="111"/>
      <c r="AE14" s="112"/>
      <c r="AF14" s="112"/>
      <c r="AG14" s="112"/>
      <c r="AH14" s="112"/>
      <c r="AI14" s="112"/>
      <c r="AJ14" s="113"/>
      <c r="AK14" s="111"/>
      <c r="AL14" s="112"/>
      <c r="AM14" s="112"/>
      <c r="AN14" s="112"/>
      <c r="AO14" s="112"/>
      <c r="AP14" s="112"/>
      <c r="AQ14" s="113"/>
      <c r="AR14" s="111"/>
      <c r="AS14" s="112"/>
      <c r="AT14" s="113"/>
      <c r="AU14" s="208">
        <f>IF($AZ$3="４週",SUM(P14:AQ14),IF($AZ$3="暦月",SUM(P14:AT14),""))</f>
        <v>0</v>
      </c>
      <c r="AV14" s="209"/>
      <c r="AW14" s="210">
        <f t="shared" ref="AW14:AW31" si="22">IF($AZ$3="４週",AU14/4,IF($AZ$3="暦月",AU14/($AZ$7/7),""))</f>
        <v>0</v>
      </c>
      <c r="AX14" s="211"/>
      <c r="AY14" s="195"/>
      <c r="AZ14" s="196"/>
      <c r="BA14" s="196"/>
      <c r="BB14" s="196"/>
      <c r="BC14" s="196"/>
      <c r="BD14" s="197"/>
    </row>
    <row r="15" spans="1:57" ht="39.950000000000003" customHeight="1" x14ac:dyDescent="0.4">
      <c r="A15" s="71"/>
      <c r="B15" s="86">
        <f t="shared" ref="B15:B31" si="23">B14+1</f>
        <v>2</v>
      </c>
      <c r="C15" s="181"/>
      <c r="D15" s="182"/>
      <c r="E15" s="183"/>
      <c r="F15" s="184"/>
      <c r="G15" s="185"/>
      <c r="H15" s="186"/>
      <c r="I15" s="186"/>
      <c r="J15" s="186"/>
      <c r="K15" s="187"/>
      <c r="L15" s="188"/>
      <c r="M15" s="189"/>
      <c r="N15" s="189"/>
      <c r="O15" s="190"/>
      <c r="P15" s="114"/>
      <c r="Q15" s="115"/>
      <c r="R15" s="115"/>
      <c r="S15" s="115"/>
      <c r="T15" s="115"/>
      <c r="U15" s="115"/>
      <c r="V15" s="116"/>
      <c r="W15" s="114"/>
      <c r="X15" s="115"/>
      <c r="Y15" s="115"/>
      <c r="Z15" s="115"/>
      <c r="AA15" s="115"/>
      <c r="AB15" s="115"/>
      <c r="AC15" s="116"/>
      <c r="AD15" s="114"/>
      <c r="AE15" s="115"/>
      <c r="AF15" s="115"/>
      <c r="AG15" s="115"/>
      <c r="AH15" s="115"/>
      <c r="AI15" s="115"/>
      <c r="AJ15" s="116"/>
      <c r="AK15" s="114"/>
      <c r="AL15" s="115"/>
      <c r="AM15" s="115"/>
      <c r="AN15" s="115"/>
      <c r="AO15" s="115"/>
      <c r="AP15" s="115"/>
      <c r="AQ15" s="116"/>
      <c r="AR15" s="114"/>
      <c r="AS15" s="115"/>
      <c r="AT15" s="116"/>
      <c r="AU15" s="191">
        <f>IF($AZ$3="４週",SUM(P15:AQ15),IF($AZ$3="暦月",SUM(P15:AT15),""))</f>
        <v>0</v>
      </c>
      <c r="AV15" s="192"/>
      <c r="AW15" s="193">
        <f t="shared" si="22"/>
        <v>0</v>
      </c>
      <c r="AX15" s="194"/>
      <c r="AY15" s="161"/>
      <c r="AZ15" s="162"/>
      <c r="BA15" s="162"/>
      <c r="BB15" s="162"/>
      <c r="BC15" s="162"/>
      <c r="BD15" s="163"/>
    </row>
    <row r="16" spans="1:57" ht="39.950000000000003" customHeight="1" x14ac:dyDescent="0.4">
      <c r="A16" s="71"/>
      <c r="B16" s="86">
        <f t="shared" si="23"/>
        <v>3</v>
      </c>
      <c r="C16" s="181"/>
      <c r="D16" s="182"/>
      <c r="E16" s="183"/>
      <c r="F16" s="184"/>
      <c r="G16" s="185"/>
      <c r="H16" s="186"/>
      <c r="I16" s="186"/>
      <c r="J16" s="186"/>
      <c r="K16" s="187"/>
      <c r="L16" s="188"/>
      <c r="M16" s="189"/>
      <c r="N16" s="189"/>
      <c r="O16" s="190"/>
      <c r="P16" s="114"/>
      <c r="Q16" s="115"/>
      <c r="R16" s="115"/>
      <c r="S16" s="115"/>
      <c r="T16" s="115"/>
      <c r="U16" s="115"/>
      <c r="V16" s="116"/>
      <c r="W16" s="114"/>
      <c r="X16" s="115"/>
      <c r="Y16" s="115"/>
      <c r="Z16" s="115"/>
      <c r="AA16" s="115"/>
      <c r="AB16" s="115"/>
      <c r="AC16" s="116"/>
      <c r="AD16" s="114"/>
      <c r="AE16" s="115"/>
      <c r="AF16" s="115"/>
      <c r="AG16" s="115"/>
      <c r="AH16" s="115"/>
      <c r="AI16" s="115"/>
      <c r="AJ16" s="116"/>
      <c r="AK16" s="114"/>
      <c r="AL16" s="115"/>
      <c r="AM16" s="115"/>
      <c r="AN16" s="115"/>
      <c r="AO16" s="115"/>
      <c r="AP16" s="115"/>
      <c r="AQ16" s="116"/>
      <c r="AR16" s="114"/>
      <c r="AS16" s="115"/>
      <c r="AT16" s="116"/>
      <c r="AU16" s="191">
        <f>IF($AZ$3="４週",SUM(P16:AQ16),IF($AZ$3="暦月",SUM(P16:AT16),""))</f>
        <v>0</v>
      </c>
      <c r="AV16" s="192"/>
      <c r="AW16" s="193">
        <f t="shared" si="22"/>
        <v>0</v>
      </c>
      <c r="AX16" s="194"/>
      <c r="AY16" s="161"/>
      <c r="AZ16" s="162"/>
      <c r="BA16" s="162"/>
      <c r="BB16" s="162"/>
      <c r="BC16" s="162"/>
      <c r="BD16" s="163"/>
    </row>
    <row r="17" spans="1:56" ht="39.950000000000003" customHeight="1" x14ac:dyDescent="0.4">
      <c r="A17" s="71"/>
      <c r="B17" s="86">
        <f t="shared" si="23"/>
        <v>4</v>
      </c>
      <c r="C17" s="181"/>
      <c r="D17" s="182"/>
      <c r="E17" s="183"/>
      <c r="F17" s="184"/>
      <c r="G17" s="185"/>
      <c r="H17" s="186"/>
      <c r="I17" s="186"/>
      <c r="J17" s="186"/>
      <c r="K17" s="187"/>
      <c r="L17" s="188"/>
      <c r="M17" s="189"/>
      <c r="N17" s="189"/>
      <c r="O17" s="190"/>
      <c r="P17" s="114"/>
      <c r="Q17" s="115"/>
      <c r="R17" s="115"/>
      <c r="S17" s="115"/>
      <c r="T17" s="115"/>
      <c r="U17" s="115"/>
      <c r="V17" s="116"/>
      <c r="W17" s="114"/>
      <c r="X17" s="115"/>
      <c r="Y17" s="115"/>
      <c r="Z17" s="115"/>
      <c r="AA17" s="115"/>
      <c r="AB17" s="115"/>
      <c r="AC17" s="116"/>
      <c r="AD17" s="114"/>
      <c r="AE17" s="115"/>
      <c r="AF17" s="115"/>
      <c r="AG17" s="115"/>
      <c r="AH17" s="115"/>
      <c r="AI17" s="115"/>
      <c r="AJ17" s="116"/>
      <c r="AK17" s="114"/>
      <c r="AL17" s="115"/>
      <c r="AM17" s="115"/>
      <c r="AN17" s="115"/>
      <c r="AO17" s="115"/>
      <c r="AP17" s="115"/>
      <c r="AQ17" s="116"/>
      <c r="AR17" s="114"/>
      <c r="AS17" s="115"/>
      <c r="AT17" s="116"/>
      <c r="AU17" s="191">
        <f>IF($AZ$3="４週",SUM(P17:AQ17),IF($AZ$3="暦月",SUM(P17:AT17),""))</f>
        <v>0</v>
      </c>
      <c r="AV17" s="192"/>
      <c r="AW17" s="193">
        <f t="shared" si="22"/>
        <v>0</v>
      </c>
      <c r="AX17" s="194"/>
      <c r="AY17" s="161"/>
      <c r="AZ17" s="162"/>
      <c r="BA17" s="162"/>
      <c r="BB17" s="162"/>
      <c r="BC17" s="162"/>
      <c r="BD17" s="163"/>
    </row>
    <row r="18" spans="1:56" ht="39.950000000000003" customHeight="1" x14ac:dyDescent="0.4">
      <c r="A18" s="71"/>
      <c r="B18" s="86">
        <f t="shared" si="23"/>
        <v>5</v>
      </c>
      <c r="C18" s="181"/>
      <c r="D18" s="182"/>
      <c r="E18" s="183"/>
      <c r="F18" s="184"/>
      <c r="G18" s="185"/>
      <c r="H18" s="186"/>
      <c r="I18" s="186"/>
      <c r="J18" s="186"/>
      <c r="K18" s="187"/>
      <c r="L18" s="188"/>
      <c r="M18" s="189"/>
      <c r="N18" s="189"/>
      <c r="O18" s="190"/>
      <c r="P18" s="114"/>
      <c r="Q18" s="115"/>
      <c r="R18" s="115"/>
      <c r="S18" s="115"/>
      <c r="T18" s="115"/>
      <c r="U18" s="115"/>
      <c r="V18" s="116"/>
      <c r="W18" s="114"/>
      <c r="X18" s="115"/>
      <c r="Y18" s="115"/>
      <c r="Z18" s="115"/>
      <c r="AA18" s="115"/>
      <c r="AB18" s="115"/>
      <c r="AC18" s="116"/>
      <c r="AD18" s="114"/>
      <c r="AE18" s="115"/>
      <c r="AF18" s="115"/>
      <c r="AG18" s="115"/>
      <c r="AH18" s="115"/>
      <c r="AI18" s="115"/>
      <c r="AJ18" s="116"/>
      <c r="AK18" s="114"/>
      <c r="AL18" s="115"/>
      <c r="AM18" s="115"/>
      <c r="AN18" s="115"/>
      <c r="AO18" s="115"/>
      <c r="AP18" s="115"/>
      <c r="AQ18" s="116"/>
      <c r="AR18" s="114"/>
      <c r="AS18" s="115"/>
      <c r="AT18" s="116"/>
      <c r="AU18" s="191">
        <f t="shared" ref="AU18:AU31" si="24">IF($AZ$3="４週",SUM(P18:AQ18),IF($AZ$3="暦月",SUM(P18:AT18),""))</f>
        <v>0</v>
      </c>
      <c r="AV18" s="192"/>
      <c r="AW18" s="193">
        <f t="shared" si="22"/>
        <v>0</v>
      </c>
      <c r="AX18" s="194"/>
      <c r="AY18" s="161"/>
      <c r="AZ18" s="162"/>
      <c r="BA18" s="162"/>
      <c r="BB18" s="162"/>
      <c r="BC18" s="162"/>
      <c r="BD18" s="163"/>
    </row>
    <row r="19" spans="1:56" ht="39.950000000000003" customHeight="1" x14ac:dyDescent="0.4">
      <c r="A19" s="71"/>
      <c r="B19" s="86">
        <f t="shared" si="23"/>
        <v>6</v>
      </c>
      <c r="C19" s="181"/>
      <c r="D19" s="182"/>
      <c r="E19" s="183"/>
      <c r="F19" s="184"/>
      <c r="G19" s="185"/>
      <c r="H19" s="186"/>
      <c r="I19" s="186"/>
      <c r="J19" s="186"/>
      <c r="K19" s="187"/>
      <c r="L19" s="188"/>
      <c r="M19" s="189"/>
      <c r="N19" s="189"/>
      <c r="O19" s="190"/>
      <c r="P19" s="114"/>
      <c r="Q19" s="115"/>
      <c r="R19" s="115"/>
      <c r="S19" s="115"/>
      <c r="T19" s="115"/>
      <c r="U19" s="115"/>
      <c r="V19" s="116"/>
      <c r="W19" s="114"/>
      <c r="X19" s="115"/>
      <c r="Y19" s="115"/>
      <c r="Z19" s="115"/>
      <c r="AA19" s="115"/>
      <c r="AB19" s="115"/>
      <c r="AC19" s="116"/>
      <c r="AD19" s="114"/>
      <c r="AE19" s="115"/>
      <c r="AF19" s="115"/>
      <c r="AG19" s="115"/>
      <c r="AH19" s="115"/>
      <c r="AI19" s="115"/>
      <c r="AJ19" s="116"/>
      <c r="AK19" s="114"/>
      <c r="AL19" s="115"/>
      <c r="AM19" s="115"/>
      <c r="AN19" s="115"/>
      <c r="AO19" s="115"/>
      <c r="AP19" s="115"/>
      <c r="AQ19" s="116"/>
      <c r="AR19" s="114"/>
      <c r="AS19" s="115"/>
      <c r="AT19" s="116"/>
      <c r="AU19" s="191">
        <f t="shared" si="24"/>
        <v>0</v>
      </c>
      <c r="AV19" s="192"/>
      <c r="AW19" s="193">
        <f t="shared" si="22"/>
        <v>0</v>
      </c>
      <c r="AX19" s="194"/>
      <c r="AY19" s="161"/>
      <c r="AZ19" s="162"/>
      <c r="BA19" s="162"/>
      <c r="BB19" s="162"/>
      <c r="BC19" s="162"/>
      <c r="BD19" s="163"/>
    </row>
    <row r="20" spans="1:56" ht="39.950000000000003" customHeight="1" x14ac:dyDescent="0.4">
      <c r="A20" s="71"/>
      <c r="B20" s="86">
        <f t="shared" si="23"/>
        <v>7</v>
      </c>
      <c r="C20" s="181"/>
      <c r="D20" s="182"/>
      <c r="E20" s="183"/>
      <c r="F20" s="184"/>
      <c r="G20" s="185"/>
      <c r="H20" s="186"/>
      <c r="I20" s="186"/>
      <c r="J20" s="186"/>
      <c r="K20" s="187"/>
      <c r="L20" s="188"/>
      <c r="M20" s="189"/>
      <c r="N20" s="189"/>
      <c r="O20" s="190"/>
      <c r="P20" s="114"/>
      <c r="Q20" s="115"/>
      <c r="R20" s="115"/>
      <c r="S20" s="115"/>
      <c r="T20" s="115"/>
      <c r="U20" s="115"/>
      <c r="V20" s="116"/>
      <c r="W20" s="114"/>
      <c r="X20" s="115"/>
      <c r="Y20" s="115"/>
      <c r="Z20" s="115"/>
      <c r="AA20" s="115"/>
      <c r="AB20" s="115"/>
      <c r="AC20" s="116"/>
      <c r="AD20" s="114"/>
      <c r="AE20" s="115"/>
      <c r="AF20" s="115"/>
      <c r="AG20" s="115"/>
      <c r="AH20" s="115"/>
      <c r="AI20" s="115"/>
      <c r="AJ20" s="116"/>
      <c r="AK20" s="114"/>
      <c r="AL20" s="115"/>
      <c r="AM20" s="115"/>
      <c r="AN20" s="115"/>
      <c r="AO20" s="115"/>
      <c r="AP20" s="115"/>
      <c r="AQ20" s="116"/>
      <c r="AR20" s="114"/>
      <c r="AS20" s="115"/>
      <c r="AT20" s="116"/>
      <c r="AU20" s="191">
        <f>IF($AZ$3="４週",SUM(P20:AQ20),IF($AZ$3="暦月",SUM(P20:AT20),""))</f>
        <v>0</v>
      </c>
      <c r="AV20" s="192"/>
      <c r="AW20" s="193">
        <f t="shared" si="22"/>
        <v>0</v>
      </c>
      <c r="AX20" s="194"/>
      <c r="AY20" s="161"/>
      <c r="AZ20" s="162"/>
      <c r="BA20" s="162"/>
      <c r="BB20" s="162"/>
      <c r="BC20" s="162"/>
      <c r="BD20" s="163"/>
    </row>
    <row r="21" spans="1:56" ht="39.950000000000003" customHeight="1" x14ac:dyDescent="0.4">
      <c r="A21" s="71"/>
      <c r="B21" s="86">
        <f t="shared" si="23"/>
        <v>8</v>
      </c>
      <c r="C21" s="181"/>
      <c r="D21" s="182"/>
      <c r="E21" s="183"/>
      <c r="F21" s="184"/>
      <c r="G21" s="185"/>
      <c r="H21" s="186"/>
      <c r="I21" s="186"/>
      <c r="J21" s="186"/>
      <c r="K21" s="187"/>
      <c r="L21" s="188"/>
      <c r="M21" s="189"/>
      <c r="N21" s="189"/>
      <c r="O21" s="190"/>
      <c r="P21" s="114"/>
      <c r="Q21" s="115"/>
      <c r="R21" s="115"/>
      <c r="S21" s="115"/>
      <c r="T21" s="115"/>
      <c r="U21" s="115"/>
      <c r="V21" s="116"/>
      <c r="W21" s="114"/>
      <c r="X21" s="115"/>
      <c r="Y21" s="115"/>
      <c r="Z21" s="115"/>
      <c r="AA21" s="115"/>
      <c r="AB21" s="115"/>
      <c r="AC21" s="116"/>
      <c r="AD21" s="114"/>
      <c r="AE21" s="115"/>
      <c r="AF21" s="115"/>
      <c r="AG21" s="115"/>
      <c r="AH21" s="115"/>
      <c r="AI21" s="115"/>
      <c r="AJ21" s="116"/>
      <c r="AK21" s="114"/>
      <c r="AL21" s="115"/>
      <c r="AM21" s="115"/>
      <c r="AN21" s="115"/>
      <c r="AO21" s="115"/>
      <c r="AP21" s="115"/>
      <c r="AQ21" s="116"/>
      <c r="AR21" s="114"/>
      <c r="AS21" s="115"/>
      <c r="AT21" s="116"/>
      <c r="AU21" s="191">
        <f t="shared" si="24"/>
        <v>0</v>
      </c>
      <c r="AV21" s="192"/>
      <c r="AW21" s="193">
        <f t="shared" si="22"/>
        <v>0</v>
      </c>
      <c r="AX21" s="194"/>
      <c r="AY21" s="161"/>
      <c r="AZ21" s="162"/>
      <c r="BA21" s="162"/>
      <c r="BB21" s="162"/>
      <c r="BC21" s="162"/>
      <c r="BD21" s="163"/>
    </row>
    <row r="22" spans="1:56" ht="39.950000000000003" customHeight="1" x14ac:dyDescent="0.4">
      <c r="A22" s="71"/>
      <c r="B22" s="86">
        <f t="shared" si="23"/>
        <v>9</v>
      </c>
      <c r="C22" s="181"/>
      <c r="D22" s="182"/>
      <c r="E22" s="183"/>
      <c r="F22" s="184"/>
      <c r="G22" s="185"/>
      <c r="H22" s="186"/>
      <c r="I22" s="186"/>
      <c r="J22" s="186"/>
      <c r="K22" s="187"/>
      <c r="L22" s="188"/>
      <c r="M22" s="189"/>
      <c r="N22" s="189"/>
      <c r="O22" s="190"/>
      <c r="P22" s="114"/>
      <c r="Q22" s="115"/>
      <c r="R22" s="115"/>
      <c r="S22" s="115"/>
      <c r="T22" s="115"/>
      <c r="U22" s="115"/>
      <c r="V22" s="116"/>
      <c r="W22" s="114"/>
      <c r="X22" s="115"/>
      <c r="Y22" s="115"/>
      <c r="Z22" s="115"/>
      <c r="AA22" s="115"/>
      <c r="AB22" s="115"/>
      <c r="AC22" s="116"/>
      <c r="AD22" s="114"/>
      <c r="AE22" s="115"/>
      <c r="AF22" s="115"/>
      <c r="AG22" s="115"/>
      <c r="AH22" s="115"/>
      <c r="AI22" s="115"/>
      <c r="AJ22" s="116"/>
      <c r="AK22" s="114"/>
      <c r="AL22" s="115"/>
      <c r="AM22" s="115"/>
      <c r="AN22" s="115"/>
      <c r="AO22" s="115"/>
      <c r="AP22" s="115"/>
      <c r="AQ22" s="116"/>
      <c r="AR22" s="114"/>
      <c r="AS22" s="115"/>
      <c r="AT22" s="116"/>
      <c r="AU22" s="191">
        <f t="shared" si="24"/>
        <v>0</v>
      </c>
      <c r="AV22" s="192"/>
      <c r="AW22" s="193">
        <f t="shared" si="22"/>
        <v>0</v>
      </c>
      <c r="AX22" s="194"/>
      <c r="AY22" s="161"/>
      <c r="AZ22" s="162"/>
      <c r="BA22" s="162"/>
      <c r="BB22" s="162"/>
      <c r="BC22" s="162"/>
      <c r="BD22" s="163"/>
    </row>
    <row r="23" spans="1:56" ht="39.950000000000003" customHeight="1" x14ac:dyDescent="0.4">
      <c r="A23" s="71"/>
      <c r="B23" s="86">
        <f t="shared" si="23"/>
        <v>10</v>
      </c>
      <c r="C23" s="181"/>
      <c r="D23" s="182"/>
      <c r="E23" s="183"/>
      <c r="F23" s="184"/>
      <c r="G23" s="185"/>
      <c r="H23" s="186"/>
      <c r="I23" s="186"/>
      <c r="J23" s="186"/>
      <c r="K23" s="187"/>
      <c r="L23" s="188"/>
      <c r="M23" s="189"/>
      <c r="N23" s="189"/>
      <c r="O23" s="190"/>
      <c r="P23" s="114"/>
      <c r="Q23" s="115"/>
      <c r="R23" s="115"/>
      <c r="S23" s="115"/>
      <c r="T23" s="115"/>
      <c r="U23" s="115"/>
      <c r="V23" s="116"/>
      <c r="W23" s="114"/>
      <c r="X23" s="115"/>
      <c r="Y23" s="115"/>
      <c r="Z23" s="115"/>
      <c r="AA23" s="115"/>
      <c r="AB23" s="115"/>
      <c r="AC23" s="116"/>
      <c r="AD23" s="114"/>
      <c r="AE23" s="115"/>
      <c r="AF23" s="115"/>
      <c r="AG23" s="115"/>
      <c r="AH23" s="115"/>
      <c r="AI23" s="115"/>
      <c r="AJ23" s="116"/>
      <c r="AK23" s="114"/>
      <c r="AL23" s="115"/>
      <c r="AM23" s="115"/>
      <c r="AN23" s="115"/>
      <c r="AO23" s="115"/>
      <c r="AP23" s="115"/>
      <c r="AQ23" s="116"/>
      <c r="AR23" s="114"/>
      <c r="AS23" s="115"/>
      <c r="AT23" s="116"/>
      <c r="AU23" s="191">
        <f t="shared" si="24"/>
        <v>0</v>
      </c>
      <c r="AV23" s="192"/>
      <c r="AW23" s="193">
        <f t="shared" si="22"/>
        <v>0</v>
      </c>
      <c r="AX23" s="194"/>
      <c r="AY23" s="161"/>
      <c r="AZ23" s="162"/>
      <c r="BA23" s="162"/>
      <c r="BB23" s="162"/>
      <c r="BC23" s="162"/>
      <c r="BD23" s="163"/>
    </row>
    <row r="24" spans="1:56" ht="39.950000000000003" customHeight="1" x14ac:dyDescent="0.4">
      <c r="A24" s="71"/>
      <c r="B24" s="86">
        <f t="shared" si="23"/>
        <v>11</v>
      </c>
      <c r="C24" s="181"/>
      <c r="D24" s="182"/>
      <c r="E24" s="183"/>
      <c r="F24" s="184"/>
      <c r="G24" s="185"/>
      <c r="H24" s="186"/>
      <c r="I24" s="186"/>
      <c r="J24" s="186"/>
      <c r="K24" s="187"/>
      <c r="L24" s="188"/>
      <c r="M24" s="189"/>
      <c r="N24" s="189"/>
      <c r="O24" s="190"/>
      <c r="P24" s="114"/>
      <c r="Q24" s="115"/>
      <c r="R24" s="115"/>
      <c r="S24" s="115"/>
      <c r="T24" s="115"/>
      <c r="U24" s="115"/>
      <c r="V24" s="116"/>
      <c r="W24" s="114"/>
      <c r="X24" s="115"/>
      <c r="Y24" s="115"/>
      <c r="Z24" s="115"/>
      <c r="AA24" s="115"/>
      <c r="AB24" s="115"/>
      <c r="AC24" s="116"/>
      <c r="AD24" s="114"/>
      <c r="AE24" s="115"/>
      <c r="AF24" s="115"/>
      <c r="AG24" s="115"/>
      <c r="AH24" s="115"/>
      <c r="AI24" s="115"/>
      <c r="AJ24" s="116"/>
      <c r="AK24" s="114"/>
      <c r="AL24" s="115"/>
      <c r="AM24" s="115"/>
      <c r="AN24" s="115"/>
      <c r="AO24" s="115"/>
      <c r="AP24" s="115"/>
      <c r="AQ24" s="116"/>
      <c r="AR24" s="114"/>
      <c r="AS24" s="115"/>
      <c r="AT24" s="116"/>
      <c r="AU24" s="191">
        <f t="shared" si="24"/>
        <v>0</v>
      </c>
      <c r="AV24" s="192"/>
      <c r="AW24" s="193">
        <f t="shared" si="22"/>
        <v>0</v>
      </c>
      <c r="AX24" s="194"/>
      <c r="AY24" s="161"/>
      <c r="AZ24" s="162"/>
      <c r="BA24" s="162"/>
      <c r="BB24" s="162"/>
      <c r="BC24" s="162"/>
      <c r="BD24" s="163"/>
    </row>
    <row r="25" spans="1:56" ht="39.950000000000003" customHeight="1" x14ac:dyDescent="0.4">
      <c r="A25" s="71"/>
      <c r="B25" s="86">
        <f t="shared" si="23"/>
        <v>12</v>
      </c>
      <c r="C25" s="181"/>
      <c r="D25" s="182"/>
      <c r="E25" s="183"/>
      <c r="F25" s="184"/>
      <c r="G25" s="185"/>
      <c r="H25" s="186"/>
      <c r="I25" s="186"/>
      <c r="J25" s="186"/>
      <c r="K25" s="187"/>
      <c r="L25" s="188"/>
      <c r="M25" s="189"/>
      <c r="N25" s="189"/>
      <c r="O25" s="190"/>
      <c r="P25" s="114"/>
      <c r="Q25" s="115"/>
      <c r="R25" s="115"/>
      <c r="S25" s="115"/>
      <c r="T25" s="115"/>
      <c r="U25" s="115"/>
      <c r="V25" s="116"/>
      <c r="W25" s="114"/>
      <c r="X25" s="115"/>
      <c r="Y25" s="115"/>
      <c r="Z25" s="115"/>
      <c r="AA25" s="115"/>
      <c r="AB25" s="115"/>
      <c r="AC25" s="116"/>
      <c r="AD25" s="114"/>
      <c r="AE25" s="115"/>
      <c r="AF25" s="115"/>
      <c r="AG25" s="115"/>
      <c r="AH25" s="115"/>
      <c r="AI25" s="115"/>
      <c r="AJ25" s="116"/>
      <c r="AK25" s="114"/>
      <c r="AL25" s="115"/>
      <c r="AM25" s="115"/>
      <c r="AN25" s="115"/>
      <c r="AO25" s="115"/>
      <c r="AP25" s="115"/>
      <c r="AQ25" s="116"/>
      <c r="AR25" s="114"/>
      <c r="AS25" s="115"/>
      <c r="AT25" s="116"/>
      <c r="AU25" s="191">
        <f t="shared" si="24"/>
        <v>0</v>
      </c>
      <c r="AV25" s="192"/>
      <c r="AW25" s="193">
        <f t="shared" si="22"/>
        <v>0</v>
      </c>
      <c r="AX25" s="194"/>
      <c r="AY25" s="161"/>
      <c r="AZ25" s="162"/>
      <c r="BA25" s="162"/>
      <c r="BB25" s="162"/>
      <c r="BC25" s="162"/>
      <c r="BD25" s="163"/>
    </row>
    <row r="26" spans="1:56" ht="39.950000000000003" customHeight="1" x14ac:dyDescent="0.4">
      <c r="A26" s="71"/>
      <c r="B26" s="86">
        <f t="shared" si="23"/>
        <v>13</v>
      </c>
      <c r="C26" s="181"/>
      <c r="D26" s="182"/>
      <c r="E26" s="183"/>
      <c r="F26" s="184"/>
      <c r="G26" s="185"/>
      <c r="H26" s="186"/>
      <c r="I26" s="186"/>
      <c r="J26" s="186"/>
      <c r="K26" s="187"/>
      <c r="L26" s="188"/>
      <c r="M26" s="189"/>
      <c r="N26" s="189"/>
      <c r="O26" s="190"/>
      <c r="P26" s="114"/>
      <c r="Q26" s="115"/>
      <c r="R26" s="115"/>
      <c r="S26" s="115"/>
      <c r="T26" s="115"/>
      <c r="U26" s="115"/>
      <c r="V26" s="116"/>
      <c r="W26" s="114"/>
      <c r="X26" s="115"/>
      <c r="Y26" s="115"/>
      <c r="Z26" s="115"/>
      <c r="AA26" s="115"/>
      <c r="AB26" s="115"/>
      <c r="AC26" s="116"/>
      <c r="AD26" s="114"/>
      <c r="AE26" s="115"/>
      <c r="AF26" s="115"/>
      <c r="AG26" s="115"/>
      <c r="AH26" s="115"/>
      <c r="AI26" s="115"/>
      <c r="AJ26" s="116"/>
      <c r="AK26" s="114"/>
      <c r="AL26" s="115"/>
      <c r="AM26" s="115"/>
      <c r="AN26" s="115"/>
      <c r="AO26" s="115"/>
      <c r="AP26" s="115"/>
      <c r="AQ26" s="116"/>
      <c r="AR26" s="114"/>
      <c r="AS26" s="115"/>
      <c r="AT26" s="116"/>
      <c r="AU26" s="191">
        <f t="shared" si="24"/>
        <v>0</v>
      </c>
      <c r="AV26" s="192"/>
      <c r="AW26" s="193">
        <f t="shared" si="22"/>
        <v>0</v>
      </c>
      <c r="AX26" s="194"/>
      <c r="AY26" s="161"/>
      <c r="AZ26" s="162"/>
      <c r="BA26" s="162"/>
      <c r="BB26" s="162"/>
      <c r="BC26" s="162"/>
      <c r="BD26" s="163"/>
    </row>
    <row r="27" spans="1:56" ht="39.950000000000003" customHeight="1" x14ac:dyDescent="0.4">
      <c r="A27" s="71"/>
      <c r="B27" s="86">
        <f t="shared" si="23"/>
        <v>14</v>
      </c>
      <c r="C27" s="181"/>
      <c r="D27" s="182"/>
      <c r="E27" s="183"/>
      <c r="F27" s="184"/>
      <c r="G27" s="185"/>
      <c r="H27" s="186"/>
      <c r="I27" s="186"/>
      <c r="J27" s="186"/>
      <c r="K27" s="187"/>
      <c r="L27" s="188"/>
      <c r="M27" s="189"/>
      <c r="N27" s="189"/>
      <c r="O27" s="190"/>
      <c r="P27" s="114"/>
      <c r="Q27" s="115"/>
      <c r="R27" s="115"/>
      <c r="S27" s="115"/>
      <c r="T27" s="115"/>
      <c r="U27" s="115"/>
      <c r="V27" s="116"/>
      <c r="W27" s="114"/>
      <c r="X27" s="115"/>
      <c r="Y27" s="115"/>
      <c r="Z27" s="115"/>
      <c r="AA27" s="115"/>
      <c r="AB27" s="115"/>
      <c r="AC27" s="116"/>
      <c r="AD27" s="114"/>
      <c r="AE27" s="115"/>
      <c r="AF27" s="115"/>
      <c r="AG27" s="115"/>
      <c r="AH27" s="115"/>
      <c r="AI27" s="115"/>
      <c r="AJ27" s="116"/>
      <c r="AK27" s="114"/>
      <c r="AL27" s="115"/>
      <c r="AM27" s="115"/>
      <c r="AN27" s="115"/>
      <c r="AO27" s="115"/>
      <c r="AP27" s="115"/>
      <c r="AQ27" s="116"/>
      <c r="AR27" s="114"/>
      <c r="AS27" s="115"/>
      <c r="AT27" s="116"/>
      <c r="AU27" s="191">
        <f t="shared" si="24"/>
        <v>0</v>
      </c>
      <c r="AV27" s="192"/>
      <c r="AW27" s="193">
        <f t="shared" si="22"/>
        <v>0</v>
      </c>
      <c r="AX27" s="194"/>
      <c r="AY27" s="161"/>
      <c r="AZ27" s="162"/>
      <c r="BA27" s="162"/>
      <c r="BB27" s="162"/>
      <c r="BC27" s="162"/>
      <c r="BD27" s="163"/>
    </row>
    <row r="28" spans="1:56" ht="39.950000000000003" customHeight="1" x14ac:dyDescent="0.4">
      <c r="A28" s="71"/>
      <c r="B28" s="86">
        <f t="shared" si="23"/>
        <v>15</v>
      </c>
      <c r="C28" s="181"/>
      <c r="D28" s="182"/>
      <c r="E28" s="183"/>
      <c r="F28" s="184"/>
      <c r="G28" s="185"/>
      <c r="H28" s="186"/>
      <c r="I28" s="186"/>
      <c r="J28" s="186"/>
      <c r="K28" s="187"/>
      <c r="L28" s="188"/>
      <c r="M28" s="189"/>
      <c r="N28" s="189"/>
      <c r="O28" s="190"/>
      <c r="P28" s="114"/>
      <c r="Q28" s="115"/>
      <c r="R28" s="115"/>
      <c r="S28" s="115"/>
      <c r="T28" s="115"/>
      <c r="U28" s="115"/>
      <c r="V28" s="116"/>
      <c r="W28" s="114"/>
      <c r="X28" s="115"/>
      <c r="Y28" s="115"/>
      <c r="Z28" s="115"/>
      <c r="AA28" s="115"/>
      <c r="AB28" s="115"/>
      <c r="AC28" s="116"/>
      <c r="AD28" s="114"/>
      <c r="AE28" s="115"/>
      <c r="AF28" s="115"/>
      <c r="AG28" s="115"/>
      <c r="AH28" s="115"/>
      <c r="AI28" s="115"/>
      <c r="AJ28" s="116"/>
      <c r="AK28" s="114"/>
      <c r="AL28" s="115"/>
      <c r="AM28" s="115"/>
      <c r="AN28" s="115"/>
      <c r="AO28" s="115"/>
      <c r="AP28" s="115"/>
      <c r="AQ28" s="116"/>
      <c r="AR28" s="114"/>
      <c r="AS28" s="115"/>
      <c r="AT28" s="116"/>
      <c r="AU28" s="191">
        <f t="shared" si="24"/>
        <v>0</v>
      </c>
      <c r="AV28" s="192"/>
      <c r="AW28" s="193">
        <f t="shared" si="22"/>
        <v>0</v>
      </c>
      <c r="AX28" s="194"/>
      <c r="AY28" s="161"/>
      <c r="AZ28" s="162"/>
      <c r="BA28" s="162"/>
      <c r="BB28" s="162"/>
      <c r="BC28" s="162"/>
      <c r="BD28" s="163"/>
    </row>
    <row r="29" spans="1:56" ht="39.950000000000003" customHeight="1" x14ac:dyDescent="0.4">
      <c r="A29" s="71"/>
      <c r="B29" s="86">
        <f t="shared" si="23"/>
        <v>16</v>
      </c>
      <c r="C29" s="181"/>
      <c r="D29" s="182"/>
      <c r="E29" s="183"/>
      <c r="F29" s="184"/>
      <c r="G29" s="185"/>
      <c r="H29" s="186"/>
      <c r="I29" s="186"/>
      <c r="J29" s="186"/>
      <c r="K29" s="187"/>
      <c r="L29" s="188"/>
      <c r="M29" s="189"/>
      <c r="N29" s="189"/>
      <c r="O29" s="190"/>
      <c r="P29" s="114"/>
      <c r="Q29" s="115"/>
      <c r="R29" s="115"/>
      <c r="S29" s="115"/>
      <c r="T29" s="115"/>
      <c r="U29" s="115"/>
      <c r="V29" s="116"/>
      <c r="W29" s="114"/>
      <c r="X29" s="115"/>
      <c r="Y29" s="115"/>
      <c r="Z29" s="115"/>
      <c r="AA29" s="115"/>
      <c r="AB29" s="115"/>
      <c r="AC29" s="116"/>
      <c r="AD29" s="114"/>
      <c r="AE29" s="115"/>
      <c r="AF29" s="115"/>
      <c r="AG29" s="115"/>
      <c r="AH29" s="115"/>
      <c r="AI29" s="115"/>
      <c r="AJ29" s="116"/>
      <c r="AK29" s="114"/>
      <c r="AL29" s="115"/>
      <c r="AM29" s="115"/>
      <c r="AN29" s="115"/>
      <c r="AO29" s="115"/>
      <c r="AP29" s="115"/>
      <c r="AQ29" s="116"/>
      <c r="AR29" s="114"/>
      <c r="AS29" s="115"/>
      <c r="AT29" s="116"/>
      <c r="AU29" s="191">
        <f t="shared" si="24"/>
        <v>0</v>
      </c>
      <c r="AV29" s="192"/>
      <c r="AW29" s="193">
        <f t="shared" si="22"/>
        <v>0</v>
      </c>
      <c r="AX29" s="194"/>
      <c r="AY29" s="161"/>
      <c r="AZ29" s="162"/>
      <c r="BA29" s="162"/>
      <c r="BB29" s="162"/>
      <c r="BC29" s="162"/>
      <c r="BD29" s="163"/>
    </row>
    <row r="30" spans="1:56" ht="39.950000000000003" customHeight="1" x14ac:dyDescent="0.4">
      <c r="A30" s="71"/>
      <c r="B30" s="86">
        <f t="shared" si="23"/>
        <v>17</v>
      </c>
      <c r="C30" s="181"/>
      <c r="D30" s="182"/>
      <c r="E30" s="183"/>
      <c r="F30" s="184"/>
      <c r="G30" s="185"/>
      <c r="H30" s="186"/>
      <c r="I30" s="186"/>
      <c r="J30" s="186"/>
      <c r="K30" s="187"/>
      <c r="L30" s="188"/>
      <c r="M30" s="189"/>
      <c r="N30" s="189"/>
      <c r="O30" s="190"/>
      <c r="P30" s="114"/>
      <c r="Q30" s="115"/>
      <c r="R30" s="115"/>
      <c r="S30" s="115"/>
      <c r="T30" s="115"/>
      <c r="U30" s="115"/>
      <c r="V30" s="116"/>
      <c r="W30" s="114"/>
      <c r="X30" s="115"/>
      <c r="Y30" s="115"/>
      <c r="Z30" s="115"/>
      <c r="AA30" s="115"/>
      <c r="AB30" s="115"/>
      <c r="AC30" s="116"/>
      <c r="AD30" s="114"/>
      <c r="AE30" s="115"/>
      <c r="AF30" s="115"/>
      <c r="AG30" s="115"/>
      <c r="AH30" s="115"/>
      <c r="AI30" s="115"/>
      <c r="AJ30" s="116"/>
      <c r="AK30" s="114"/>
      <c r="AL30" s="115"/>
      <c r="AM30" s="115"/>
      <c r="AN30" s="115"/>
      <c r="AO30" s="115"/>
      <c r="AP30" s="115"/>
      <c r="AQ30" s="116"/>
      <c r="AR30" s="114"/>
      <c r="AS30" s="115"/>
      <c r="AT30" s="116"/>
      <c r="AU30" s="191">
        <f t="shared" si="24"/>
        <v>0</v>
      </c>
      <c r="AV30" s="192"/>
      <c r="AW30" s="193">
        <f t="shared" si="22"/>
        <v>0</v>
      </c>
      <c r="AX30" s="194"/>
      <c r="AY30" s="161"/>
      <c r="AZ30" s="162"/>
      <c r="BA30" s="162"/>
      <c r="BB30" s="162"/>
      <c r="BC30" s="162"/>
      <c r="BD30" s="163"/>
    </row>
    <row r="31" spans="1:56" ht="39.950000000000003" customHeight="1" thickBot="1" x14ac:dyDescent="0.45">
      <c r="A31" s="71"/>
      <c r="B31" s="87">
        <f t="shared" si="23"/>
        <v>18</v>
      </c>
      <c r="C31" s="164"/>
      <c r="D31" s="165"/>
      <c r="E31" s="166"/>
      <c r="F31" s="167"/>
      <c r="G31" s="168"/>
      <c r="H31" s="169"/>
      <c r="I31" s="169"/>
      <c r="J31" s="169"/>
      <c r="K31" s="170"/>
      <c r="L31" s="171"/>
      <c r="M31" s="172"/>
      <c r="N31" s="172"/>
      <c r="O31" s="173"/>
      <c r="P31" s="117"/>
      <c r="Q31" s="118"/>
      <c r="R31" s="118"/>
      <c r="S31" s="118"/>
      <c r="T31" s="118"/>
      <c r="U31" s="118"/>
      <c r="V31" s="119"/>
      <c r="W31" s="117"/>
      <c r="X31" s="118"/>
      <c r="Y31" s="118"/>
      <c r="Z31" s="118"/>
      <c r="AA31" s="118"/>
      <c r="AB31" s="118"/>
      <c r="AC31" s="119"/>
      <c r="AD31" s="117"/>
      <c r="AE31" s="118"/>
      <c r="AF31" s="118"/>
      <c r="AG31" s="118"/>
      <c r="AH31" s="118"/>
      <c r="AI31" s="118"/>
      <c r="AJ31" s="119"/>
      <c r="AK31" s="117"/>
      <c r="AL31" s="118"/>
      <c r="AM31" s="118"/>
      <c r="AN31" s="118"/>
      <c r="AO31" s="118"/>
      <c r="AP31" s="118"/>
      <c r="AQ31" s="119"/>
      <c r="AR31" s="117"/>
      <c r="AS31" s="118"/>
      <c r="AT31" s="119"/>
      <c r="AU31" s="174">
        <f t="shared" si="24"/>
        <v>0</v>
      </c>
      <c r="AV31" s="175"/>
      <c r="AW31" s="176">
        <f t="shared" si="22"/>
        <v>0</v>
      </c>
      <c r="AX31" s="177"/>
      <c r="AY31" s="178"/>
      <c r="AZ31" s="179"/>
      <c r="BA31" s="179"/>
      <c r="BB31" s="179"/>
      <c r="BC31" s="179"/>
      <c r="BD31" s="180"/>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7" t="s">
        <v>105</v>
      </c>
      <c r="C33" s="97"/>
      <c r="D33" s="97"/>
      <c r="E33" s="97"/>
      <c r="F33" s="97"/>
      <c r="G33" s="97"/>
      <c r="H33" s="97"/>
      <c r="I33" s="97"/>
      <c r="J33" s="97"/>
      <c r="K33" s="97"/>
      <c r="L33" s="98"/>
      <c r="M33" s="97"/>
      <c r="N33" s="97"/>
      <c r="O33" s="97"/>
      <c r="P33" s="97"/>
      <c r="Q33" s="97"/>
      <c r="R33" s="97"/>
      <c r="S33" s="97"/>
      <c r="T33" s="97" t="s">
        <v>58</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159" t="s">
        <v>31</v>
      </c>
      <c r="D34" s="159"/>
      <c r="E34" s="159" t="s">
        <v>32</v>
      </c>
      <c r="F34" s="159"/>
      <c r="G34" s="159"/>
      <c r="H34" s="159"/>
      <c r="I34" s="97"/>
      <c r="J34" s="160" t="s">
        <v>35</v>
      </c>
      <c r="K34" s="160"/>
      <c r="L34" s="160"/>
      <c r="M34" s="160"/>
      <c r="N34" s="67"/>
      <c r="O34" s="67"/>
      <c r="P34" s="96" t="s">
        <v>43</v>
      </c>
      <c r="Q34" s="96"/>
      <c r="R34" s="97"/>
      <c r="S34" s="97"/>
      <c r="T34" s="134" t="s">
        <v>7</v>
      </c>
      <c r="U34" s="136"/>
      <c r="V34" s="134" t="s">
        <v>8</v>
      </c>
      <c r="W34" s="135"/>
      <c r="X34" s="135"/>
      <c r="Y34" s="136"/>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133"/>
      <c r="D35" s="133"/>
      <c r="E35" s="133" t="s">
        <v>33</v>
      </c>
      <c r="F35" s="133"/>
      <c r="G35" s="133" t="s">
        <v>34</v>
      </c>
      <c r="H35" s="133"/>
      <c r="I35" s="97"/>
      <c r="J35" s="133" t="s">
        <v>33</v>
      </c>
      <c r="K35" s="133"/>
      <c r="L35" s="133" t="s">
        <v>34</v>
      </c>
      <c r="M35" s="133"/>
      <c r="N35" s="67"/>
      <c r="O35" s="67"/>
      <c r="P35" s="96" t="s">
        <v>40</v>
      </c>
      <c r="Q35" s="96"/>
      <c r="R35" s="97"/>
      <c r="S35" s="97"/>
      <c r="T35" s="134" t="s">
        <v>3</v>
      </c>
      <c r="U35" s="136"/>
      <c r="V35" s="134" t="s">
        <v>46</v>
      </c>
      <c r="W35" s="135"/>
      <c r="X35" s="135"/>
      <c r="Y35" s="136"/>
      <c r="Z35" s="12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134" t="s">
        <v>3</v>
      </c>
      <c r="D36" s="136"/>
      <c r="E36" s="151">
        <f>SUMIFS($AU$14:$AV$31,$C$14:$D$31,"介護支援専門員",$E$14:$F$31,"A")</f>
        <v>0</v>
      </c>
      <c r="F36" s="152"/>
      <c r="G36" s="153">
        <f>SUMIFS($AW$14:$AX$31,$C$14:$D$31,"介護支援専門員",$E$14:$F$31,"A")</f>
        <v>0</v>
      </c>
      <c r="H36" s="154"/>
      <c r="I36" s="110"/>
      <c r="J36" s="155">
        <v>0</v>
      </c>
      <c r="K36" s="156"/>
      <c r="L36" s="155">
        <v>0</v>
      </c>
      <c r="M36" s="156"/>
      <c r="N36" s="109"/>
      <c r="O36" s="109"/>
      <c r="P36" s="155">
        <v>0</v>
      </c>
      <c r="Q36" s="156"/>
      <c r="R36" s="97"/>
      <c r="S36" s="97"/>
      <c r="T36" s="134" t="s">
        <v>4</v>
      </c>
      <c r="U36" s="136"/>
      <c r="V36" s="134" t="s">
        <v>47</v>
      </c>
      <c r="W36" s="135"/>
      <c r="X36" s="135"/>
      <c r="Y36" s="136"/>
      <c r="Z36" s="120"/>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134" t="s">
        <v>4</v>
      </c>
      <c r="D37" s="136"/>
      <c r="E37" s="151">
        <f>SUMIFS($AU$14:$AV$31,$C$14:$D$31,"介護支援専門員",$E$14:$F$31,"B")</f>
        <v>0</v>
      </c>
      <c r="F37" s="152"/>
      <c r="G37" s="153">
        <f>SUMIFS($AW$14:$AX$31,$C$14:$D$31,"介護支援専門員",$E$14:$F$31,"B")</f>
        <v>0</v>
      </c>
      <c r="H37" s="154"/>
      <c r="I37" s="110"/>
      <c r="J37" s="155">
        <v>0</v>
      </c>
      <c r="K37" s="156"/>
      <c r="L37" s="155">
        <v>0</v>
      </c>
      <c r="M37" s="156"/>
      <c r="N37" s="109"/>
      <c r="O37" s="109"/>
      <c r="P37" s="155">
        <v>0</v>
      </c>
      <c r="Q37" s="156"/>
      <c r="R37" s="97"/>
      <c r="S37" s="97"/>
      <c r="T37" s="134" t="s">
        <v>5</v>
      </c>
      <c r="U37" s="136"/>
      <c r="V37" s="134" t="s">
        <v>48</v>
      </c>
      <c r="W37" s="135"/>
      <c r="X37" s="135"/>
      <c r="Y37" s="136"/>
      <c r="Z37" s="120"/>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134" t="s">
        <v>5</v>
      </c>
      <c r="D38" s="136"/>
      <c r="E38" s="151">
        <f>SUMIFS($AU$14:$AV$31,$C$14:$D$31,"介護支援専門員",$E$14:$F$31,"C")</f>
        <v>0</v>
      </c>
      <c r="F38" s="152"/>
      <c r="G38" s="153">
        <f>SUMIFS($AW$14:$AX$31,$C$14:$D$31,"介護支援専門員",$E$14:$F$31,"C")</f>
        <v>0</v>
      </c>
      <c r="H38" s="154"/>
      <c r="I38" s="110"/>
      <c r="J38" s="155">
        <v>0</v>
      </c>
      <c r="K38" s="156"/>
      <c r="L38" s="157">
        <v>0</v>
      </c>
      <c r="M38" s="158"/>
      <c r="N38" s="109"/>
      <c r="O38" s="109"/>
      <c r="P38" s="151" t="s">
        <v>30</v>
      </c>
      <c r="Q38" s="152"/>
      <c r="R38" s="97"/>
      <c r="S38" s="97"/>
      <c r="T38" s="134" t="s">
        <v>6</v>
      </c>
      <c r="U38" s="136"/>
      <c r="V38" s="134" t="s">
        <v>57</v>
      </c>
      <c r="W38" s="135"/>
      <c r="X38" s="135"/>
      <c r="Y38" s="136"/>
      <c r="Z38" s="12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134" t="s">
        <v>6</v>
      </c>
      <c r="D39" s="136"/>
      <c r="E39" s="151">
        <f>SUMIFS($AU$14:$AV$31,$C$14:$D$31,"介護支援専門員",$E$14:$F$31,"D")</f>
        <v>0</v>
      </c>
      <c r="F39" s="152"/>
      <c r="G39" s="153">
        <f>SUMIFS($AW$14:$AX$31,$C$14:$D$31,"介護支援専門員",$E$14:$F$31,"D")</f>
        <v>0</v>
      </c>
      <c r="H39" s="154"/>
      <c r="I39" s="110"/>
      <c r="J39" s="155">
        <v>0</v>
      </c>
      <c r="K39" s="156"/>
      <c r="L39" s="157">
        <v>0</v>
      </c>
      <c r="M39" s="158"/>
      <c r="N39" s="109"/>
      <c r="O39" s="109"/>
      <c r="P39" s="151" t="s">
        <v>30</v>
      </c>
      <c r="Q39" s="152"/>
      <c r="R39" s="97"/>
      <c r="S39" s="97"/>
      <c r="T39" s="97"/>
      <c r="U39" s="148"/>
      <c r="V39" s="148"/>
      <c r="W39" s="149"/>
      <c r="X39" s="149"/>
      <c r="Y39" s="125"/>
      <c r="Z39" s="12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134" t="s">
        <v>27</v>
      </c>
      <c r="D40" s="136"/>
      <c r="E40" s="151">
        <f>SUM(E36:F39)</f>
        <v>0</v>
      </c>
      <c r="F40" s="152"/>
      <c r="G40" s="153">
        <f>SUM(G36:H39)</f>
        <v>0</v>
      </c>
      <c r="H40" s="154"/>
      <c r="I40" s="110"/>
      <c r="J40" s="151">
        <f>SUM(J36:K39)</f>
        <v>0</v>
      </c>
      <c r="K40" s="152"/>
      <c r="L40" s="151">
        <f>SUM(L36:M39)</f>
        <v>0</v>
      </c>
      <c r="M40" s="152"/>
      <c r="N40" s="109"/>
      <c r="O40" s="109"/>
      <c r="P40" s="151">
        <f>SUM(P36:Q37)</f>
        <v>0</v>
      </c>
      <c r="Q40" s="152"/>
      <c r="R40" s="97"/>
      <c r="S40" s="97"/>
      <c r="T40" s="97"/>
      <c r="U40" s="148"/>
      <c r="V40" s="148"/>
      <c r="W40" s="149"/>
      <c r="X40" s="149"/>
      <c r="Y40" s="124"/>
      <c r="Z40" s="12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41</v>
      </c>
      <c r="D42" s="97"/>
      <c r="E42" s="97"/>
      <c r="F42" s="97"/>
      <c r="G42" s="97"/>
      <c r="H42" s="97"/>
      <c r="I42" s="105" t="s">
        <v>72</v>
      </c>
      <c r="J42" s="143" t="s">
        <v>73</v>
      </c>
      <c r="K42" s="144"/>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36</v>
      </c>
      <c r="D43" s="97"/>
      <c r="E43" s="97"/>
      <c r="F43" s="97"/>
      <c r="G43" s="97"/>
      <c r="H43" s="97" t="s">
        <v>37</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133" t="s">
        <v>38</v>
      </c>
      <c r="N44" s="133"/>
      <c r="O44" s="133"/>
      <c r="P44" s="133"/>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145">
        <f>IF($J$42="週",L40,J40)</f>
        <v>0</v>
      </c>
      <c r="D45" s="146"/>
      <c r="E45" s="146"/>
      <c r="F45" s="147"/>
      <c r="G45" s="122" t="s">
        <v>28</v>
      </c>
      <c r="H45" s="134">
        <f>IF($J$42="週",$AV$5,$AZ$5)</f>
        <v>40</v>
      </c>
      <c r="I45" s="135"/>
      <c r="J45" s="135"/>
      <c r="K45" s="136"/>
      <c r="L45" s="122" t="s">
        <v>29</v>
      </c>
      <c r="M45" s="137">
        <f>ROUNDDOWN(C45/H45,1)</f>
        <v>0</v>
      </c>
      <c r="N45" s="138"/>
      <c r="O45" s="138"/>
      <c r="P45" s="139"/>
      <c r="Q45" s="97"/>
      <c r="R45" s="97"/>
      <c r="S45" s="97"/>
      <c r="T45" s="97"/>
      <c r="U45" s="150"/>
      <c r="V45" s="150"/>
      <c r="W45" s="150"/>
      <c r="X45" s="150"/>
      <c r="Y45" s="12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59</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94</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43</v>
      </c>
      <c r="D48" s="97"/>
      <c r="E48" s="97"/>
      <c r="F48" s="97"/>
      <c r="G48" s="97"/>
      <c r="H48" s="97"/>
      <c r="I48" s="97"/>
      <c r="J48" s="97"/>
      <c r="K48" s="97"/>
      <c r="L48" s="98"/>
      <c r="M48" s="122"/>
      <c r="N48" s="122"/>
      <c r="O48" s="122"/>
      <c r="P48" s="122"/>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39</v>
      </c>
      <c r="D49" s="67"/>
      <c r="E49" s="67"/>
      <c r="F49" s="67"/>
      <c r="G49" s="67"/>
      <c r="H49" s="97" t="s">
        <v>42</v>
      </c>
      <c r="I49" s="67"/>
      <c r="J49" s="67"/>
      <c r="K49" s="67"/>
      <c r="L49" s="67"/>
      <c r="M49" s="133" t="s">
        <v>27</v>
      </c>
      <c r="N49" s="133"/>
      <c r="O49" s="133"/>
      <c r="P49" s="133"/>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134">
        <f>P40</f>
        <v>0</v>
      </c>
      <c r="D50" s="135"/>
      <c r="E50" s="135"/>
      <c r="F50" s="136"/>
      <c r="G50" s="122" t="s">
        <v>65</v>
      </c>
      <c r="H50" s="137">
        <f>M45</f>
        <v>0</v>
      </c>
      <c r="I50" s="138"/>
      <c r="J50" s="138"/>
      <c r="K50" s="139"/>
      <c r="L50" s="122" t="s">
        <v>29</v>
      </c>
      <c r="M50" s="140">
        <f>ROUNDDOWN(C50+H50,1)</f>
        <v>0</v>
      </c>
      <c r="N50" s="141"/>
      <c r="O50" s="141"/>
      <c r="P50" s="142"/>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#REF!</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topLeftCell="A46" workbookViewId="0"/>
  </sheetViews>
  <sheetFormatPr defaultRowHeight="18.75" x14ac:dyDescent="0.4"/>
  <cols>
    <col min="1" max="2" width="9" style="10"/>
    <col min="3" max="3" width="44.25" style="10" customWidth="1"/>
    <col min="4" max="16384" width="9" style="10"/>
  </cols>
  <sheetData>
    <row r="1" spans="1:10" x14ac:dyDescent="0.4">
      <c r="A1" s="10" t="s">
        <v>51</v>
      </c>
    </row>
    <row r="2" spans="1:10" s="11" customFormat="1" ht="20.25" customHeight="1" x14ac:dyDescent="0.4">
      <c r="A2" s="12" t="s">
        <v>92</v>
      </c>
      <c r="B2" s="12"/>
      <c r="C2" s="13"/>
    </row>
    <row r="3" spans="1:10" s="11" customFormat="1" ht="20.25" customHeight="1" x14ac:dyDescent="0.4">
      <c r="A3" s="13"/>
      <c r="B3" s="13"/>
      <c r="C3" s="13"/>
    </row>
    <row r="4" spans="1:10" s="11" customFormat="1" ht="20.25" customHeight="1" x14ac:dyDescent="0.4">
      <c r="A4" s="27"/>
      <c r="B4" s="13" t="s">
        <v>69</v>
      </c>
      <c r="C4" s="13"/>
      <c r="E4" s="252" t="s">
        <v>71</v>
      </c>
      <c r="F4" s="252"/>
      <c r="G4" s="252"/>
      <c r="H4" s="252"/>
      <c r="I4" s="252"/>
      <c r="J4" s="252"/>
    </row>
    <row r="5" spans="1:10" s="11" customFormat="1" ht="20.25" customHeight="1" x14ac:dyDescent="0.4">
      <c r="A5" s="28"/>
      <c r="B5" s="13" t="s">
        <v>70</v>
      </c>
      <c r="C5" s="13"/>
      <c r="E5" s="252"/>
      <c r="F5" s="252"/>
      <c r="G5" s="252"/>
      <c r="H5" s="252"/>
      <c r="I5" s="252"/>
      <c r="J5" s="252"/>
    </row>
    <row r="6" spans="1:10" s="11" customFormat="1" ht="20.25" customHeight="1" x14ac:dyDescent="0.4">
      <c r="A6" s="26" t="s">
        <v>67</v>
      </c>
      <c r="B6" s="13"/>
      <c r="C6" s="13"/>
    </row>
    <row r="7" spans="1:10" s="11" customFormat="1" ht="20.25" customHeight="1" x14ac:dyDescent="0.4">
      <c r="A7" s="26"/>
      <c r="B7" s="13"/>
      <c r="C7" s="13"/>
    </row>
    <row r="8" spans="1:10" s="11" customFormat="1" ht="20.25" customHeight="1" x14ac:dyDescent="0.4">
      <c r="A8" s="13" t="s">
        <v>54</v>
      </c>
      <c r="B8" s="13"/>
      <c r="C8" s="13"/>
    </row>
    <row r="9" spans="1:10" s="11" customFormat="1" ht="20.25" customHeight="1" x14ac:dyDescent="0.4">
      <c r="A9" s="26"/>
      <c r="B9" s="13"/>
      <c r="C9" s="13"/>
    </row>
    <row r="10" spans="1:10" s="11" customFormat="1" ht="20.25" customHeight="1" x14ac:dyDescent="0.4">
      <c r="A10" s="13" t="s">
        <v>76</v>
      </c>
      <c r="B10" s="13"/>
      <c r="C10" s="13"/>
    </row>
    <row r="11" spans="1:10" s="11" customFormat="1" ht="20.25" customHeight="1" x14ac:dyDescent="0.4">
      <c r="A11" s="13"/>
      <c r="B11" s="13"/>
      <c r="C11" s="13"/>
    </row>
    <row r="12" spans="1:10" s="11" customFormat="1" ht="20.25" customHeight="1" x14ac:dyDescent="0.4">
      <c r="A12" s="127" t="s">
        <v>95</v>
      </c>
      <c r="B12" s="13"/>
      <c r="C12" s="13"/>
    </row>
    <row r="13" spans="1:10" s="11" customFormat="1" ht="20.25" customHeight="1" x14ac:dyDescent="0.4">
      <c r="A13" s="13"/>
      <c r="B13" s="13"/>
      <c r="C13" s="13"/>
    </row>
    <row r="14" spans="1:10" s="11" customFormat="1" ht="20.25" customHeight="1" x14ac:dyDescent="0.4">
      <c r="A14" s="13" t="s">
        <v>53</v>
      </c>
      <c r="B14" s="13"/>
      <c r="C14" s="13"/>
    </row>
    <row r="15" spans="1:10" s="11" customFormat="1" ht="20.25" customHeight="1" x14ac:dyDescent="0.4">
      <c r="A15" s="13"/>
      <c r="B15" s="13"/>
      <c r="C15" s="13"/>
    </row>
    <row r="16" spans="1:10" s="11" customFormat="1" ht="20.25" customHeight="1" x14ac:dyDescent="0.4">
      <c r="A16" s="128" t="s">
        <v>106</v>
      </c>
      <c r="B16" s="128"/>
      <c r="C16" s="128"/>
    </row>
    <row r="17" spans="1:3" s="11" customFormat="1" ht="20.25" customHeight="1" x14ac:dyDescent="0.4">
      <c r="A17" s="128"/>
      <c r="B17" s="128"/>
      <c r="C17" s="128"/>
    </row>
    <row r="18" spans="1:3" s="11" customFormat="1" ht="20.25" customHeight="1" x14ac:dyDescent="0.4">
      <c r="A18" s="127" t="s">
        <v>107</v>
      </c>
      <c r="B18" s="13"/>
      <c r="C18" s="13"/>
    </row>
    <row r="19" spans="1:3" s="11" customFormat="1" ht="20.25" customHeight="1" x14ac:dyDescent="0.4">
      <c r="A19" s="13" t="s">
        <v>44</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89</v>
      </c>
    </row>
    <row r="24" spans="1:3" s="11" customFormat="1" ht="20.25" customHeight="1" x14ac:dyDescent="0.4">
      <c r="A24" s="13"/>
      <c r="B24" s="14">
        <v>3</v>
      </c>
      <c r="C24" s="15" t="s">
        <v>90</v>
      </c>
    </row>
    <row r="25" spans="1:3" s="11" customFormat="1" ht="20.25" customHeight="1" x14ac:dyDescent="0.4">
      <c r="A25" s="13"/>
      <c r="B25" s="13"/>
      <c r="C25" s="13"/>
    </row>
    <row r="26" spans="1:3" s="11" customFormat="1" ht="20.25" customHeight="1" x14ac:dyDescent="0.4">
      <c r="A26" s="13" t="s">
        <v>108</v>
      </c>
      <c r="B26" s="13"/>
      <c r="C26" s="13"/>
    </row>
    <row r="27" spans="1:3" s="11" customFormat="1" ht="20.25" customHeight="1" x14ac:dyDescent="0.4">
      <c r="A27" s="13" t="s">
        <v>45</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46</v>
      </c>
    </row>
    <row r="31" spans="1:3" s="11" customFormat="1" ht="20.25" customHeight="1" x14ac:dyDescent="0.4">
      <c r="A31" s="13"/>
      <c r="B31" s="14" t="s">
        <v>4</v>
      </c>
      <c r="C31" s="15" t="s">
        <v>47</v>
      </c>
    </row>
    <row r="32" spans="1:3" s="11" customFormat="1" ht="20.25" customHeight="1" x14ac:dyDescent="0.4">
      <c r="A32" s="13"/>
      <c r="B32" s="14" t="s">
        <v>5</v>
      </c>
      <c r="C32" s="15" t="s">
        <v>48</v>
      </c>
    </row>
    <row r="33" spans="1:55" s="11" customFormat="1" ht="20.25" customHeight="1" x14ac:dyDescent="0.4">
      <c r="A33" s="13"/>
      <c r="B33" s="14" t="s">
        <v>6</v>
      </c>
      <c r="C33" s="15" t="s">
        <v>57</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49</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66</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27" t="s">
        <v>109</v>
      </c>
      <c r="B40" s="13"/>
      <c r="C40" s="13"/>
    </row>
    <row r="41" spans="1:55" s="11" customFormat="1" ht="20.25" customHeight="1" x14ac:dyDescent="0.4">
      <c r="A41" s="13" t="s">
        <v>50</v>
      </c>
      <c r="B41" s="13"/>
      <c r="C41" s="13"/>
    </row>
    <row r="42" spans="1:55" s="11" customFormat="1" ht="20.25" customHeight="1" x14ac:dyDescent="0.4">
      <c r="A42" s="23" t="s">
        <v>77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110</v>
      </c>
      <c r="B44" s="13"/>
    </row>
    <row r="45" spans="1:55" s="11" customFormat="1" ht="20.25" customHeight="1" x14ac:dyDescent="0.4"/>
    <row r="46" spans="1:55" s="11" customFormat="1" ht="20.25" customHeight="1" x14ac:dyDescent="0.4">
      <c r="A46" s="13" t="s">
        <v>111</v>
      </c>
      <c r="B46" s="13"/>
      <c r="C46" s="13"/>
    </row>
    <row r="47" spans="1:55" s="11" customFormat="1" ht="20.25" customHeight="1" x14ac:dyDescent="0.4">
      <c r="A47" s="30" t="s">
        <v>78</v>
      </c>
      <c r="B47" s="13"/>
      <c r="C47" s="13"/>
    </row>
    <row r="48" spans="1:55" s="11" customFormat="1" ht="20.25" customHeight="1" x14ac:dyDescent="0.4"/>
    <row r="49" spans="1:55" s="11" customFormat="1" ht="20.25" customHeight="1" x14ac:dyDescent="0.4">
      <c r="A49" s="13" t="s">
        <v>112</v>
      </c>
      <c r="B49" s="13"/>
      <c r="C49" s="13"/>
    </row>
    <row r="50" spans="1:55" s="11" customFormat="1" ht="20.25" customHeight="1" x14ac:dyDescent="0.4">
      <c r="A50" s="13" t="s">
        <v>79</v>
      </c>
      <c r="B50" s="13"/>
      <c r="C50" s="13"/>
    </row>
    <row r="51" spans="1:55" s="11" customFormat="1" ht="20.25" customHeight="1" x14ac:dyDescent="0.4">
      <c r="A51" s="13"/>
      <c r="B51" s="13"/>
      <c r="C51" s="13"/>
    </row>
    <row r="52" spans="1:55" s="11" customFormat="1" ht="20.25" customHeight="1" x14ac:dyDescent="0.4">
      <c r="A52" s="13" t="s">
        <v>113</v>
      </c>
      <c r="B52" s="13"/>
      <c r="C52" s="13"/>
    </row>
    <row r="53" spans="1:55" s="11" customFormat="1" ht="20.25" customHeight="1" x14ac:dyDescent="0.4">
      <c r="A53" s="13"/>
      <c r="B53" s="13"/>
      <c r="C53" s="13"/>
    </row>
    <row r="54" spans="1:55" s="11" customFormat="1" ht="20.25" customHeight="1" x14ac:dyDescent="0.4">
      <c r="A54" s="11" t="s">
        <v>114</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61</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86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115</v>
      </c>
      <c r="C58" s="25"/>
      <c r="D58" s="16"/>
      <c r="E58" s="16"/>
    </row>
    <row r="59" spans="1:55" s="11" customFormat="1" ht="20.25" customHeight="1" x14ac:dyDescent="0.4">
      <c r="A59" s="84" t="s">
        <v>82</v>
      </c>
      <c r="B59" s="25"/>
      <c r="C59" s="25"/>
      <c r="D59" s="13"/>
      <c r="E59" s="13"/>
    </row>
    <row r="60" spans="1:55" s="11" customFormat="1" ht="20.25" customHeight="1" x14ac:dyDescent="0.4">
      <c r="A60" s="83" t="s">
        <v>83</v>
      </c>
      <c r="B60" s="25"/>
      <c r="C60" s="25"/>
      <c r="D60" s="29"/>
      <c r="E60" s="29"/>
    </row>
    <row r="61" spans="1:55" s="11" customFormat="1" ht="20.25" customHeight="1" x14ac:dyDescent="0.4">
      <c r="A61" s="84" t="s">
        <v>84</v>
      </c>
      <c r="B61" s="25"/>
      <c r="C61" s="25"/>
      <c r="D61" s="29"/>
      <c r="E61" s="29"/>
    </row>
    <row r="62" spans="1:55" s="11" customFormat="1" ht="20.25" customHeight="1" x14ac:dyDescent="0.4">
      <c r="A62" s="83" t="s">
        <v>85</v>
      </c>
      <c r="B62" s="25"/>
      <c r="C62" s="25"/>
      <c r="D62" s="29"/>
      <c r="E62" s="29"/>
    </row>
    <row r="63" spans="1:55" s="11" customFormat="1" ht="20.25" customHeight="1" x14ac:dyDescent="0.4">
      <c r="A63" s="84" t="s">
        <v>116</v>
      </c>
      <c r="B63" s="25"/>
      <c r="C63" s="25"/>
      <c r="D63" s="29"/>
      <c r="E63" s="29"/>
    </row>
    <row r="64" spans="1:55" s="11" customFormat="1" ht="20.25" customHeight="1" x14ac:dyDescent="0.4">
      <c r="A64" s="84" t="s">
        <v>117</v>
      </c>
      <c r="B64" s="25"/>
      <c r="C64" s="25"/>
      <c r="D64" s="29"/>
      <c r="E64" s="29"/>
    </row>
    <row r="65" spans="1:5" s="11" customFormat="1" ht="20.25" customHeight="1" x14ac:dyDescent="0.4">
      <c r="A65" s="84" t="s">
        <v>118</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【記載例】居宅介護支援</vt:lpstr>
      <vt:lpstr>居宅介護支援</vt:lpstr>
      <vt:lpstr>記入方法</vt:lpstr>
      <vt:lpstr>【記載例】居宅介護支援!Print_Area</vt:lpstr>
      <vt:lpstr>記入方法!Print_Area</vt:lpstr>
      <vt:lpstr>居宅介護支援!Print_Area</vt:lpstr>
      <vt:lpstr>【記載例】居宅介護支援!Print_Titles</vt:lpstr>
      <vt:lpstr>居宅介護支援!Print_Titles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武市 千惠子</cp:lastModifiedBy>
  <cp:lastPrinted>2021-03-21T05:52:46Z</cp:lastPrinted>
  <dcterms:created xsi:type="dcterms:W3CDTF">2020-01-14T23:44:41Z</dcterms:created>
  <dcterms:modified xsi:type="dcterms:W3CDTF">2023-05-10T06:59:25Z</dcterms:modified>
</cp:coreProperties>
</file>